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Data-PO-ZK\PO ZK\Onderwijsprofielen\Normscores\09_2016\"/>
    </mc:Choice>
  </mc:AlternateContent>
  <workbookProtection lockStructure="1"/>
  <bookViews>
    <workbookView xWindow="0" yWindow="105" windowWidth="15225" windowHeight="8130" tabRatio="721" activeTab="6"/>
  </bookViews>
  <sheets>
    <sheet name="E3" sheetId="20" r:id="rId1"/>
    <sheet name="M4" sheetId="28" r:id="rId2"/>
    <sheet name="E4" sheetId="30" r:id="rId3"/>
    <sheet name="M5" sheetId="29" r:id="rId4"/>
    <sheet name="M6" sheetId="31" r:id="rId5"/>
    <sheet name="M7" sheetId="32" r:id="rId6"/>
    <sheet name="M8" sheetId="33" r:id="rId7"/>
    <sheet name="Result. ond profiel" sheetId="27" r:id="rId8"/>
    <sheet name="Schooloverzicht" sheetId="19" state="hidden" r:id="rId9"/>
    <sheet name="Schooloverzicht OC" sheetId="26" state="hidden" r:id="rId10"/>
    <sheet name="Blad1" sheetId="25" state="hidden" r:id="rId11"/>
  </sheets>
  <definedNames>
    <definedName name="_xlnm.Print_Area" localSheetId="0">'E3'!$AQ$7:$BB$38</definedName>
    <definedName name="_xlnm.Print_Area" localSheetId="2">'E4'!$AQ$7:$BB$38</definedName>
    <definedName name="_xlnm.Print_Area" localSheetId="1">'M4'!$AQ$7:$BB$38</definedName>
    <definedName name="_xlnm.Print_Area" localSheetId="3">'M5'!$AQ$7:$BB$38</definedName>
    <definedName name="_xlnm.Print_Area" localSheetId="4">'M6'!$AQ$7:$BB$38</definedName>
    <definedName name="_xlnm.Print_Area" localSheetId="5">'M7'!$AQ$7:$BB$38</definedName>
    <definedName name="_xlnm.Print_Area" localSheetId="6">'M8'!$AQ$7:$BB$38</definedName>
    <definedName name="_xlnm.Print_Area" localSheetId="8">Schooloverzicht!$A$1:$P$35</definedName>
    <definedName name="_xlnm.Print_Area" localSheetId="9">'Schooloverzicht OC'!$A$1:$P$69</definedName>
  </definedNames>
  <calcPr calcId="162913"/>
</workbook>
</file>

<file path=xl/calcChain.xml><?xml version="1.0" encoding="utf-8"?>
<calcChain xmlns="http://schemas.openxmlformats.org/spreadsheetml/2006/main">
  <c r="H39" i="31" l="1"/>
  <c r="H40" i="31"/>
  <c r="H41" i="31"/>
  <c r="H42" i="31"/>
  <c r="H43" i="31"/>
  <c r="H44" i="31"/>
  <c r="H45" i="31"/>
  <c r="H46" i="31"/>
  <c r="H47" i="31"/>
  <c r="H48" i="31"/>
  <c r="H49" i="31"/>
  <c r="H50" i="31"/>
  <c r="H51" i="31"/>
  <c r="H52" i="31"/>
  <c r="H53" i="31"/>
  <c r="C8" i="33"/>
  <c r="C9" i="33"/>
  <c r="G9" i="33"/>
  <c r="C10" i="33"/>
  <c r="G10" i="33"/>
  <c r="C11" i="33"/>
  <c r="G11" i="33"/>
  <c r="C12" i="33"/>
  <c r="G12" i="33"/>
  <c r="C13" i="33"/>
  <c r="G13" i="33"/>
  <c r="C14" i="33"/>
  <c r="G14" i="33"/>
  <c r="C15" i="33"/>
  <c r="G15" i="33"/>
  <c r="C16" i="33"/>
  <c r="G16" i="33"/>
  <c r="C17" i="33"/>
  <c r="G17" i="33"/>
  <c r="C18" i="33"/>
  <c r="G18" i="33"/>
  <c r="C19" i="33"/>
  <c r="G19" i="33"/>
  <c r="C20" i="33"/>
  <c r="G20" i="33"/>
  <c r="C21" i="33"/>
  <c r="G21" i="33"/>
  <c r="C22" i="33"/>
  <c r="G22" i="33"/>
  <c r="C23" i="33"/>
  <c r="G23" i="33"/>
  <c r="C24" i="33"/>
  <c r="G24" i="33"/>
  <c r="C25" i="33"/>
  <c r="G25" i="33"/>
  <c r="C26" i="33"/>
  <c r="G26" i="33"/>
  <c r="C27" i="33"/>
  <c r="G27" i="33"/>
  <c r="C28" i="33"/>
  <c r="G28" i="33"/>
  <c r="C29" i="33"/>
  <c r="G29" i="33"/>
  <c r="C30" i="33"/>
  <c r="G30" i="33"/>
  <c r="C31" i="33"/>
  <c r="G31" i="33"/>
  <c r="C32" i="33"/>
  <c r="G32" i="33"/>
  <c r="C33" i="33"/>
  <c r="G33" i="33"/>
  <c r="C34" i="33"/>
  <c r="G34" i="33"/>
  <c r="C35" i="33"/>
  <c r="G35" i="33"/>
  <c r="C36" i="33"/>
  <c r="G36" i="33"/>
  <c r="C37" i="33"/>
  <c r="G37" i="33"/>
  <c r="C38" i="33"/>
  <c r="G38" i="33"/>
  <c r="C39" i="33"/>
  <c r="G39" i="33"/>
  <c r="C40" i="33"/>
  <c r="G40" i="33"/>
  <c r="C41" i="33"/>
  <c r="G41" i="33"/>
  <c r="C42" i="33"/>
  <c r="G42" i="33"/>
  <c r="C43" i="33"/>
  <c r="G43" i="33"/>
  <c r="C44" i="33"/>
  <c r="G44" i="33"/>
  <c r="C45" i="33"/>
  <c r="G45" i="33"/>
  <c r="C46" i="33"/>
  <c r="G46" i="33"/>
  <c r="C47" i="33"/>
  <c r="G47" i="33"/>
  <c r="C48" i="33"/>
  <c r="G48" i="33"/>
  <c r="C49" i="33"/>
  <c r="G49" i="33"/>
  <c r="C50" i="33"/>
  <c r="G50" i="33"/>
  <c r="C51" i="33"/>
  <c r="G51" i="33"/>
  <c r="C52" i="33"/>
  <c r="G52" i="33"/>
  <c r="C53" i="33"/>
  <c r="G53" i="33"/>
  <c r="C54" i="33"/>
  <c r="G54" i="33"/>
  <c r="C55" i="33"/>
  <c r="G55" i="33"/>
  <c r="C56" i="33"/>
  <c r="G56" i="33"/>
  <c r="C57" i="33"/>
  <c r="G57" i="33"/>
  <c r="C58" i="33"/>
  <c r="G58" i="33"/>
  <c r="C59" i="33"/>
  <c r="G59" i="33"/>
  <c r="C60" i="33"/>
  <c r="G60" i="33"/>
  <c r="C61" i="33"/>
  <c r="G61" i="33"/>
  <c r="C62" i="33"/>
  <c r="G62" i="33"/>
  <c r="C63" i="33"/>
  <c r="G63" i="33"/>
  <c r="C64" i="33"/>
  <c r="G64" i="33"/>
  <c r="C65" i="33"/>
  <c r="G65" i="33"/>
  <c r="C66" i="33"/>
  <c r="G66" i="33"/>
  <c r="C67" i="33"/>
  <c r="G67" i="33"/>
  <c r="C68" i="33"/>
  <c r="G68" i="33"/>
  <c r="C69" i="33"/>
  <c r="G69" i="33"/>
  <c r="C70" i="33"/>
  <c r="G70" i="33"/>
  <c r="C71" i="33"/>
  <c r="G71" i="33"/>
  <c r="C72" i="33"/>
  <c r="G72" i="33"/>
  <c r="C73" i="33"/>
  <c r="G73" i="33"/>
  <c r="C74" i="33"/>
  <c r="G74" i="33"/>
  <c r="C75" i="33"/>
  <c r="G75" i="33"/>
  <c r="C76" i="33"/>
  <c r="G76" i="33"/>
  <c r="C77" i="33"/>
  <c r="G77" i="33"/>
  <c r="C78" i="33"/>
  <c r="G78" i="33"/>
  <c r="C79" i="33"/>
  <c r="G79" i="33"/>
  <c r="C80" i="33"/>
  <c r="G80" i="33"/>
  <c r="C81" i="33"/>
  <c r="G81" i="33"/>
  <c r="C82" i="33"/>
  <c r="G82" i="33"/>
  <c r="C83" i="33"/>
  <c r="G83" i="33"/>
  <c r="C84" i="33"/>
  <c r="G84" i="33"/>
  <c r="C85" i="33"/>
  <c r="G85" i="33"/>
  <c r="C86" i="33"/>
  <c r="G86" i="33"/>
  <c r="C87" i="33"/>
  <c r="G87" i="33"/>
  <c r="C88" i="33"/>
  <c r="G88" i="33"/>
  <c r="C89" i="33"/>
  <c r="G89" i="33"/>
  <c r="C90" i="33"/>
  <c r="G90" i="33"/>
  <c r="C91" i="33"/>
  <c r="G91" i="33"/>
  <c r="C92" i="33"/>
  <c r="G92" i="33"/>
  <c r="C93" i="33"/>
  <c r="G93" i="33"/>
  <c r="C94" i="33"/>
  <c r="G94" i="33"/>
  <c r="C95" i="33"/>
  <c r="G95" i="33"/>
  <c r="C96" i="33"/>
  <c r="G96" i="33"/>
  <c r="C97" i="33"/>
  <c r="G97" i="33"/>
  <c r="C98" i="33"/>
  <c r="G98" i="33"/>
  <c r="C99" i="33"/>
  <c r="G99" i="33"/>
  <c r="C100" i="33"/>
  <c r="G100" i="33"/>
  <c r="C101" i="33"/>
  <c r="G101" i="33"/>
  <c r="C102" i="33"/>
  <c r="G102" i="33"/>
  <c r="C103" i="33"/>
  <c r="G103" i="33"/>
  <c r="C104" i="33"/>
  <c r="G104" i="33"/>
  <c r="C105" i="33"/>
  <c r="G105" i="33"/>
  <c r="C106" i="33"/>
  <c r="G106" i="33"/>
  <c r="C107" i="33"/>
  <c r="G107" i="33"/>
  <c r="C108" i="33"/>
  <c r="G108" i="33"/>
  <c r="C109" i="33"/>
  <c r="G109" i="33"/>
  <c r="C110" i="33"/>
  <c r="G110" i="33"/>
  <c r="C111" i="33"/>
  <c r="G111" i="33"/>
  <c r="C112" i="33"/>
  <c r="G112" i="33"/>
  <c r="C113" i="33"/>
  <c r="G113" i="33"/>
  <c r="C114" i="33"/>
  <c r="G114" i="33"/>
  <c r="C115" i="33"/>
  <c r="G115" i="33"/>
  <c r="C116" i="33"/>
  <c r="G116" i="33"/>
  <c r="C117" i="33"/>
  <c r="G117" i="33"/>
  <c r="C118" i="33"/>
  <c r="G118" i="33"/>
  <c r="C119" i="33"/>
  <c r="G119" i="33"/>
  <c r="C120" i="33"/>
  <c r="G120" i="33"/>
  <c r="C121" i="33"/>
  <c r="G121" i="33"/>
  <c r="C122" i="33"/>
  <c r="G122" i="33"/>
  <c r="C123" i="33"/>
  <c r="G123" i="33"/>
  <c r="C124" i="33"/>
  <c r="G124" i="33"/>
  <c r="C125" i="33"/>
  <c r="G125" i="33"/>
  <c r="C126" i="33"/>
  <c r="G126" i="33"/>
  <c r="C127" i="33"/>
  <c r="G127" i="33"/>
  <c r="C128" i="33"/>
  <c r="G128" i="33"/>
  <c r="C129" i="33"/>
  <c r="G129" i="33"/>
  <c r="C130" i="33"/>
  <c r="G130" i="33"/>
  <c r="C131" i="33"/>
  <c r="G131" i="33"/>
  <c r="C132" i="33"/>
  <c r="G132" i="33"/>
  <c r="C133" i="33"/>
  <c r="G133" i="33"/>
  <c r="C134" i="33"/>
  <c r="G134" i="33"/>
  <c r="C135" i="33"/>
  <c r="G135" i="33"/>
  <c r="C136" i="33"/>
  <c r="G136" i="33"/>
  <c r="C137" i="33"/>
  <c r="G137" i="33"/>
  <c r="C138" i="33"/>
  <c r="G138" i="33"/>
  <c r="G8" i="33"/>
  <c r="C8" i="32"/>
  <c r="C9" i="32"/>
  <c r="G9" i="32"/>
  <c r="C10" i="32"/>
  <c r="G10" i="32"/>
  <c r="C11" i="32"/>
  <c r="G11" i="32"/>
  <c r="C12" i="32"/>
  <c r="G12" i="32"/>
  <c r="C13" i="32"/>
  <c r="G13" i="32"/>
  <c r="C14" i="32"/>
  <c r="G14" i="32"/>
  <c r="C15" i="32"/>
  <c r="G15" i="32"/>
  <c r="C16" i="32"/>
  <c r="G16" i="32"/>
  <c r="C17" i="32"/>
  <c r="G17" i="32"/>
  <c r="C18" i="32"/>
  <c r="G18" i="32"/>
  <c r="C19" i="32"/>
  <c r="G19" i="32"/>
  <c r="C20" i="32"/>
  <c r="G20" i="32"/>
  <c r="C21" i="32"/>
  <c r="G21" i="32"/>
  <c r="C22" i="32"/>
  <c r="G22" i="32"/>
  <c r="C23" i="32"/>
  <c r="G23" i="32"/>
  <c r="C24" i="32"/>
  <c r="G24" i="32"/>
  <c r="C25" i="32"/>
  <c r="G25" i="32"/>
  <c r="C26" i="32"/>
  <c r="G26" i="32"/>
  <c r="C27" i="32"/>
  <c r="G27" i="32"/>
  <c r="C28" i="32"/>
  <c r="G28" i="32"/>
  <c r="C29" i="32"/>
  <c r="G29" i="32"/>
  <c r="C30" i="32"/>
  <c r="G30" i="32"/>
  <c r="C31" i="32"/>
  <c r="G31" i="32"/>
  <c r="C32" i="32"/>
  <c r="G32" i="32"/>
  <c r="C33" i="32"/>
  <c r="G33" i="32"/>
  <c r="C34" i="32"/>
  <c r="G34" i="32"/>
  <c r="C35" i="32"/>
  <c r="G35" i="32"/>
  <c r="C36" i="32"/>
  <c r="G36" i="32"/>
  <c r="C37" i="32"/>
  <c r="G37" i="32"/>
  <c r="C38" i="32"/>
  <c r="G38" i="32"/>
  <c r="C39" i="32"/>
  <c r="G39" i="32"/>
  <c r="C40" i="32"/>
  <c r="G40" i="32"/>
  <c r="C41" i="32"/>
  <c r="G41" i="32"/>
  <c r="C42" i="32"/>
  <c r="G42" i="32"/>
  <c r="C43" i="32"/>
  <c r="G43" i="32"/>
  <c r="C44" i="32"/>
  <c r="G44" i="32"/>
  <c r="C45" i="32"/>
  <c r="G45" i="32"/>
  <c r="C46" i="32"/>
  <c r="G46" i="32"/>
  <c r="C47" i="32"/>
  <c r="G47" i="32"/>
  <c r="C48" i="32"/>
  <c r="G48" i="32"/>
  <c r="C49" i="32"/>
  <c r="G49" i="32"/>
  <c r="C50" i="32"/>
  <c r="G50" i="32"/>
  <c r="C51" i="32"/>
  <c r="G51" i="32"/>
  <c r="C52" i="32"/>
  <c r="G52" i="32"/>
  <c r="C53" i="32"/>
  <c r="G53" i="32"/>
  <c r="C54" i="32"/>
  <c r="G54" i="32"/>
  <c r="C55" i="32"/>
  <c r="G55" i="32"/>
  <c r="C56" i="32"/>
  <c r="G56" i="32"/>
  <c r="C57" i="32"/>
  <c r="G57" i="32"/>
  <c r="C58" i="32"/>
  <c r="G58" i="32"/>
  <c r="C59" i="32"/>
  <c r="G59" i="32"/>
  <c r="C60" i="32"/>
  <c r="G60" i="32"/>
  <c r="C61" i="32"/>
  <c r="G61" i="32"/>
  <c r="C62" i="32"/>
  <c r="G62" i="32"/>
  <c r="C63" i="32"/>
  <c r="G63" i="32"/>
  <c r="C64" i="32"/>
  <c r="G64" i="32"/>
  <c r="C65" i="32"/>
  <c r="G65" i="32"/>
  <c r="C66" i="32"/>
  <c r="G66" i="32"/>
  <c r="C67" i="32"/>
  <c r="G67" i="32"/>
  <c r="C68" i="32"/>
  <c r="G68" i="32"/>
  <c r="C69" i="32"/>
  <c r="G69" i="32"/>
  <c r="C70" i="32"/>
  <c r="G70" i="32"/>
  <c r="C71" i="32"/>
  <c r="G71" i="32"/>
  <c r="C72" i="32"/>
  <c r="G72" i="32"/>
  <c r="C73" i="32"/>
  <c r="G73" i="32"/>
  <c r="C74" i="32"/>
  <c r="G74" i="32"/>
  <c r="C75" i="32"/>
  <c r="G75" i="32"/>
  <c r="C76" i="32"/>
  <c r="G76" i="32"/>
  <c r="C77" i="32"/>
  <c r="G77" i="32"/>
  <c r="C78" i="32"/>
  <c r="G78" i="32"/>
  <c r="C79" i="32"/>
  <c r="G79" i="32"/>
  <c r="C80" i="32"/>
  <c r="G80" i="32"/>
  <c r="C81" i="32"/>
  <c r="G81" i="32"/>
  <c r="C82" i="32"/>
  <c r="G82" i="32"/>
  <c r="C83" i="32"/>
  <c r="G83" i="32"/>
  <c r="C84" i="32"/>
  <c r="G84" i="32"/>
  <c r="C85" i="32"/>
  <c r="G85" i="32"/>
  <c r="C86" i="32"/>
  <c r="G86" i="32"/>
  <c r="C87" i="32"/>
  <c r="G87" i="32"/>
  <c r="C88" i="32"/>
  <c r="G88" i="32"/>
  <c r="C89" i="32"/>
  <c r="G89" i="32"/>
  <c r="C90" i="32"/>
  <c r="G90" i="32"/>
  <c r="C91" i="32"/>
  <c r="G91" i="32"/>
  <c r="C92" i="32"/>
  <c r="G92" i="32"/>
  <c r="C93" i="32"/>
  <c r="G93" i="32"/>
  <c r="C94" i="32"/>
  <c r="G94" i="32"/>
  <c r="C95" i="32"/>
  <c r="G95" i="32"/>
  <c r="C96" i="32"/>
  <c r="G96" i="32"/>
  <c r="C97" i="32"/>
  <c r="G97" i="32"/>
  <c r="C98" i="32"/>
  <c r="G98" i="32"/>
  <c r="C99" i="32"/>
  <c r="G99" i="32"/>
  <c r="C100" i="32"/>
  <c r="G100" i="32"/>
  <c r="C101" i="32"/>
  <c r="G101" i="32"/>
  <c r="C102" i="32"/>
  <c r="G102" i="32"/>
  <c r="C103" i="32"/>
  <c r="G103" i="32"/>
  <c r="C104" i="32"/>
  <c r="G104" i="32"/>
  <c r="C105" i="32"/>
  <c r="G105" i="32"/>
  <c r="C106" i="32"/>
  <c r="G106" i="32"/>
  <c r="C107" i="32"/>
  <c r="G107" i="32"/>
  <c r="C108" i="32"/>
  <c r="G108" i="32"/>
  <c r="C109" i="32"/>
  <c r="G109" i="32"/>
  <c r="C110" i="32"/>
  <c r="G110" i="32"/>
  <c r="C111" i="32"/>
  <c r="G111" i="32"/>
  <c r="C112" i="32"/>
  <c r="G112" i="32"/>
  <c r="C113" i="32"/>
  <c r="G113" i="32"/>
  <c r="C114" i="32"/>
  <c r="G114" i="32"/>
  <c r="C115" i="32"/>
  <c r="G115" i="32"/>
  <c r="C116" i="32"/>
  <c r="G116" i="32"/>
  <c r="C117" i="32"/>
  <c r="G117" i="32"/>
  <c r="C118" i="32"/>
  <c r="G118" i="32"/>
  <c r="C119" i="32"/>
  <c r="G119" i="32"/>
  <c r="C120" i="32"/>
  <c r="G120" i="32"/>
  <c r="C121" i="32"/>
  <c r="G121" i="32"/>
  <c r="C122" i="32"/>
  <c r="G122" i="32"/>
  <c r="G8" i="32"/>
  <c r="C8" i="31"/>
  <c r="C9" i="31"/>
  <c r="G9" i="31"/>
  <c r="C10" i="31"/>
  <c r="G10" i="31"/>
  <c r="C11" i="31"/>
  <c r="G11" i="31"/>
  <c r="C12" i="31"/>
  <c r="G12" i="31"/>
  <c r="C13" i="31"/>
  <c r="G13" i="31"/>
  <c r="C14" i="31"/>
  <c r="G14" i="31"/>
  <c r="C15" i="31"/>
  <c r="G15" i="31"/>
  <c r="C16" i="31"/>
  <c r="G16" i="31"/>
  <c r="C17" i="31"/>
  <c r="G17" i="31"/>
  <c r="C18" i="31"/>
  <c r="G18" i="31"/>
  <c r="C19" i="31"/>
  <c r="G19" i="31"/>
  <c r="C20" i="31"/>
  <c r="G20" i="31"/>
  <c r="C21" i="31"/>
  <c r="G21" i="31"/>
  <c r="C22" i="31"/>
  <c r="G22" i="31"/>
  <c r="C23" i="31"/>
  <c r="G23" i="31"/>
  <c r="C24" i="31"/>
  <c r="G24" i="31"/>
  <c r="C25" i="31"/>
  <c r="G25" i="31"/>
  <c r="C26" i="31"/>
  <c r="G26" i="31"/>
  <c r="C27" i="31"/>
  <c r="G27" i="31"/>
  <c r="C28" i="31"/>
  <c r="G28" i="31"/>
  <c r="C29" i="31"/>
  <c r="G29" i="31"/>
  <c r="C30" i="31"/>
  <c r="G30" i="31"/>
  <c r="C31" i="31"/>
  <c r="G31" i="31"/>
  <c r="C32" i="31"/>
  <c r="G32" i="31"/>
  <c r="C33" i="31"/>
  <c r="G33" i="31"/>
  <c r="C34" i="31"/>
  <c r="G34" i="31"/>
  <c r="C35" i="31"/>
  <c r="G35" i="31"/>
  <c r="C36" i="31"/>
  <c r="G36" i="31"/>
  <c r="C37" i="31"/>
  <c r="G37" i="31"/>
  <c r="C38" i="31"/>
  <c r="G38" i="31"/>
  <c r="C39" i="31"/>
  <c r="G39" i="31"/>
  <c r="C40" i="31"/>
  <c r="G40" i="31"/>
  <c r="C41" i="31"/>
  <c r="G41" i="31"/>
  <c r="C42" i="31"/>
  <c r="G42" i="31"/>
  <c r="C43" i="31"/>
  <c r="G43" i="31"/>
  <c r="C44" i="31"/>
  <c r="G44" i="31"/>
  <c r="C45" i="31"/>
  <c r="G45" i="31"/>
  <c r="C46" i="31"/>
  <c r="G46" i="31"/>
  <c r="C47" i="31"/>
  <c r="G47" i="31"/>
  <c r="C48" i="31"/>
  <c r="G48" i="31"/>
  <c r="C49" i="31"/>
  <c r="G49" i="31"/>
  <c r="C50" i="31"/>
  <c r="G50" i="31"/>
  <c r="C51" i="31"/>
  <c r="G51" i="31"/>
  <c r="C52" i="31"/>
  <c r="G52" i="31"/>
  <c r="C53" i="31"/>
  <c r="G53" i="31"/>
  <c r="C54" i="31"/>
  <c r="G54" i="31"/>
  <c r="C55" i="31"/>
  <c r="G55" i="31"/>
  <c r="C56" i="31"/>
  <c r="G56" i="31"/>
  <c r="C57" i="31"/>
  <c r="G57" i="31"/>
  <c r="C58" i="31"/>
  <c r="G58" i="31"/>
  <c r="C59" i="31"/>
  <c r="G59" i="31"/>
  <c r="C60" i="31"/>
  <c r="G60" i="31"/>
  <c r="C61" i="31"/>
  <c r="G61" i="31"/>
  <c r="C62" i="31"/>
  <c r="G62" i="31"/>
  <c r="C63" i="31"/>
  <c r="G63" i="31"/>
  <c r="C64" i="31"/>
  <c r="G64" i="31"/>
  <c r="C65" i="31"/>
  <c r="G65" i="31"/>
  <c r="C66" i="31"/>
  <c r="G66" i="31"/>
  <c r="C67" i="31"/>
  <c r="G67" i="31"/>
  <c r="C68" i="31"/>
  <c r="G68" i="31"/>
  <c r="C69" i="31"/>
  <c r="G69" i="31"/>
  <c r="C70" i="31"/>
  <c r="G70" i="31"/>
  <c r="C71" i="31"/>
  <c r="G71" i="31"/>
  <c r="C72" i="31"/>
  <c r="G72" i="31"/>
  <c r="C73" i="31"/>
  <c r="G73" i="31"/>
  <c r="C74" i="31"/>
  <c r="G74" i="31"/>
  <c r="C75" i="31"/>
  <c r="G75" i="31"/>
  <c r="C76" i="31"/>
  <c r="G76" i="31"/>
  <c r="C77" i="31"/>
  <c r="G77" i="31"/>
  <c r="C78" i="31"/>
  <c r="G78" i="31"/>
  <c r="C79" i="31"/>
  <c r="G79" i="31"/>
  <c r="C80" i="31"/>
  <c r="G80" i="31"/>
  <c r="C81" i="31"/>
  <c r="G81" i="31"/>
  <c r="C82" i="31"/>
  <c r="G82" i="31"/>
  <c r="C83" i="31"/>
  <c r="G83" i="31"/>
  <c r="C84" i="31"/>
  <c r="G84" i="31"/>
  <c r="C85" i="31"/>
  <c r="G85" i="31"/>
  <c r="C86" i="31"/>
  <c r="G86" i="31"/>
  <c r="C87" i="31"/>
  <c r="G87" i="31"/>
  <c r="C88" i="31"/>
  <c r="G88" i="31"/>
  <c r="C89" i="31"/>
  <c r="G89" i="31"/>
  <c r="C90" i="31"/>
  <c r="G90" i="31"/>
  <c r="C91" i="31"/>
  <c r="G91" i="31"/>
  <c r="C92" i="31"/>
  <c r="G92" i="31"/>
  <c r="C93" i="31"/>
  <c r="G93" i="31"/>
  <c r="C94" i="31"/>
  <c r="G94" i="31"/>
  <c r="C95" i="31"/>
  <c r="G95" i="31"/>
  <c r="C96" i="31"/>
  <c r="G96" i="31"/>
  <c r="C97" i="31"/>
  <c r="G97" i="31"/>
  <c r="C98" i="31"/>
  <c r="G98" i="31"/>
  <c r="C99" i="31"/>
  <c r="G99" i="31"/>
  <c r="C100" i="31"/>
  <c r="G100" i="31"/>
  <c r="C101" i="31"/>
  <c r="G101" i="31"/>
  <c r="C102" i="31"/>
  <c r="G102" i="31"/>
  <c r="C103" i="31"/>
  <c r="G103" i="31"/>
  <c r="C104" i="31"/>
  <c r="G104" i="31"/>
  <c r="C105" i="31"/>
  <c r="G105" i="31"/>
  <c r="C106" i="31"/>
  <c r="G106" i="31"/>
  <c r="C107" i="31"/>
  <c r="G107" i="31"/>
  <c r="C108" i="31"/>
  <c r="G108" i="31"/>
  <c r="C109" i="31"/>
  <c r="G109" i="31"/>
  <c r="C110" i="31"/>
  <c r="G110" i="31"/>
  <c r="C111" i="31"/>
  <c r="G111" i="31"/>
  <c r="C112" i="31"/>
  <c r="G112" i="31"/>
  <c r="C113" i="31"/>
  <c r="G113" i="31"/>
  <c r="C114" i="31"/>
  <c r="G114" i="31"/>
  <c r="C115" i="31"/>
  <c r="G115" i="31"/>
  <c r="C116" i="31"/>
  <c r="G116" i="31"/>
  <c r="C117" i="31"/>
  <c r="G117" i="31"/>
  <c r="C118" i="31"/>
  <c r="G118" i="31"/>
  <c r="C119" i="31"/>
  <c r="G119" i="31"/>
  <c r="C120" i="31"/>
  <c r="G120" i="31"/>
  <c r="C121" i="31"/>
  <c r="G121" i="31"/>
  <c r="C122" i="31"/>
  <c r="G122" i="31"/>
  <c r="C123" i="31"/>
  <c r="G123" i="31"/>
  <c r="C124" i="31"/>
  <c r="G124" i="31"/>
  <c r="C125" i="31"/>
  <c r="G125" i="31"/>
  <c r="C126" i="31"/>
  <c r="G126" i="31"/>
  <c r="C127" i="31"/>
  <c r="G127" i="31"/>
  <c r="C128" i="31"/>
  <c r="G128" i="31"/>
  <c r="C129" i="31"/>
  <c r="G129" i="31"/>
  <c r="C130" i="31"/>
  <c r="G130" i="31"/>
  <c r="C131" i="31"/>
  <c r="G131" i="31"/>
  <c r="C132" i="31"/>
  <c r="G132" i="31"/>
  <c r="C133" i="31"/>
  <c r="G133" i="31"/>
  <c r="C134" i="31"/>
  <c r="G134" i="31"/>
  <c r="C135" i="31"/>
  <c r="G135" i="31"/>
  <c r="C136" i="31"/>
  <c r="G136" i="31"/>
  <c r="C137" i="31"/>
  <c r="G137" i="31"/>
  <c r="C138" i="31"/>
  <c r="G138" i="31"/>
  <c r="C139" i="31"/>
  <c r="G139" i="31"/>
  <c r="C140" i="31"/>
  <c r="G140" i="31"/>
  <c r="C141" i="31"/>
  <c r="G141" i="31"/>
  <c r="C142" i="31"/>
  <c r="G142" i="31"/>
  <c r="C143" i="31"/>
  <c r="G143" i="31"/>
  <c r="C144" i="31"/>
  <c r="G144" i="31"/>
  <c r="C145" i="31"/>
  <c r="G145" i="31"/>
  <c r="C146" i="31"/>
  <c r="G146" i="31"/>
  <c r="C147" i="31"/>
  <c r="G147" i="31"/>
  <c r="C148" i="31"/>
  <c r="G148" i="31"/>
  <c r="C149" i="31"/>
  <c r="G149" i="31"/>
  <c r="C150" i="31"/>
  <c r="G150" i="31"/>
  <c r="C151" i="31"/>
  <c r="G151" i="31"/>
  <c r="C152" i="31"/>
  <c r="G152" i="31"/>
  <c r="C153" i="31"/>
  <c r="G153" i="31"/>
  <c r="C154" i="31"/>
  <c r="G154" i="31"/>
  <c r="C155" i="31"/>
  <c r="G155" i="31"/>
  <c r="C156" i="31"/>
  <c r="G156" i="31"/>
  <c r="C157" i="31"/>
  <c r="G157" i="31"/>
  <c r="C158" i="31"/>
  <c r="G158" i="31"/>
  <c r="C159" i="31"/>
  <c r="G159" i="31"/>
  <c r="C160" i="31"/>
  <c r="G160" i="31"/>
  <c r="C161" i="31"/>
  <c r="G161" i="31"/>
  <c r="C162" i="31"/>
  <c r="G162" i="31"/>
  <c r="C163" i="31"/>
  <c r="G163" i="31"/>
  <c r="C164" i="31"/>
  <c r="G164" i="31"/>
  <c r="C165" i="31"/>
  <c r="G165" i="31"/>
  <c r="C166" i="31"/>
  <c r="G166" i="31"/>
  <c r="C167" i="31"/>
  <c r="G167" i="31"/>
  <c r="C168" i="31"/>
  <c r="G168" i="31"/>
  <c r="C169" i="31"/>
  <c r="G169" i="31"/>
  <c r="C170" i="31"/>
  <c r="G170" i="31"/>
  <c r="C171" i="31"/>
  <c r="G171" i="31"/>
  <c r="G8" i="31"/>
  <c r="C8" i="29"/>
  <c r="C9" i="29"/>
  <c r="G9" i="29"/>
  <c r="C10" i="29"/>
  <c r="G10" i="29"/>
  <c r="C11" i="29"/>
  <c r="G11" i="29"/>
  <c r="C12" i="29"/>
  <c r="G12" i="29"/>
  <c r="C13" i="29"/>
  <c r="G13" i="29"/>
  <c r="C14" i="29"/>
  <c r="G14" i="29"/>
  <c r="C15" i="29"/>
  <c r="G15" i="29"/>
  <c r="C16" i="29"/>
  <c r="G16" i="29"/>
  <c r="C17" i="29"/>
  <c r="G17" i="29"/>
  <c r="C18" i="29"/>
  <c r="G18" i="29"/>
  <c r="C19" i="29"/>
  <c r="G19" i="29"/>
  <c r="C20" i="29"/>
  <c r="G20" i="29"/>
  <c r="C21" i="29"/>
  <c r="G21" i="29"/>
  <c r="C22" i="29"/>
  <c r="G22" i="29"/>
  <c r="C23" i="29"/>
  <c r="G23" i="29"/>
  <c r="C24" i="29"/>
  <c r="G24" i="29"/>
  <c r="C25" i="29"/>
  <c r="G25" i="29"/>
  <c r="C26" i="29"/>
  <c r="G26" i="29"/>
  <c r="C27" i="29"/>
  <c r="G27" i="29"/>
  <c r="C28" i="29"/>
  <c r="G28" i="29"/>
  <c r="C29" i="29"/>
  <c r="G29" i="29"/>
  <c r="C30" i="29"/>
  <c r="G30" i="29"/>
  <c r="C31" i="29"/>
  <c r="G31" i="29"/>
  <c r="C32" i="29"/>
  <c r="G32" i="29"/>
  <c r="C33" i="29"/>
  <c r="G33" i="29"/>
  <c r="C34" i="29"/>
  <c r="G34" i="29"/>
  <c r="C35" i="29"/>
  <c r="G35" i="29"/>
  <c r="C36" i="29"/>
  <c r="G36" i="29"/>
  <c r="C37" i="29"/>
  <c r="G37" i="29"/>
  <c r="C38" i="29"/>
  <c r="G38" i="29"/>
  <c r="C39" i="29"/>
  <c r="G39" i="29"/>
  <c r="C40" i="29"/>
  <c r="G40" i="29"/>
  <c r="C41" i="29"/>
  <c r="G41" i="29"/>
  <c r="C42" i="29"/>
  <c r="G42" i="29"/>
  <c r="C43" i="29"/>
  <c r="G43" i="29"/>
  <c r="C44" i="29"/>
  <c r="G44" i="29"/>
  <c r="C45" i="29"/>
  <c r="G45" i="29"/>
  <c r="C46" i="29"/>
  <c r="G46" i="29"/>
  <c r="C47" i="29"/>
  <c r="G47" i="29"/>
  <c r="C48" i="29"/>
  <c r="G48" i="29"/>
  <c r="C49" i="29"/>
  <c r="G49" i="29"/>
  <c r="C50" i="29"/>
  <c r="G50" i="29"/>
  <c r="C51" i="29"/>
  <c r="G51" i="29"/>
  <c r="C52" i="29"/>
  <c r="G52" i="29"/>
  <c r="C53" i="29"/>
  <c r="G53" i="29"/>
  <c r="C54" i="29"/>
  <c r="G54" i="29"/>
  <c r="C55" i="29"/>
  <c r="G55" i="29"/>
  <c r="C56" i="29"/>
  <c r="G56" i="29"/>
  <c r="C57" i="29"/>
  <c r="G57" i="29"/>
  <c r="C58" i="29"/>
  <c r="G58" i="29"/>
  <c r="C59" i="29"/>
  <c r="G59" i="29"/>
  <c r="C60" i="29"/>
  <c r="G60" i="29"/>
  <c r="C61" i="29"/>
  <c r="G61" i="29"/>
  <c r="C62" i="29"/>
  <c r="G62" i="29"/>
  <c r="C63" i="29"/>
  <c r="G63" i="29"/>
  <c r="C64" i="29"/>
  <c r="G64" i="29"/>
  <c r="C65" i="29"/>
  <c r="G65" i="29"/>
  <c r="C66" i="29"/>
  <c r="G66" i="29"/>
  <c r="C67" i="29"/>
  <c r="G67" i="29"/>
  <c r="C68" i="29"/>
  <c r="G68" i="29"/>
  <c r="C69" i="29"/>
  <c r="G69" i="29"/>
  <c r="C70" i="29"/>
  <c r="G70" i="29"/>
  <c r="C71" i="29"/>
  <c r="G71" i="29"/>
  <c r="C72" i="29"/>
  <c r="G72" i="29"/>
  <c r="C73" i="29"/>
  <c r="G73" i="29"/>
  <c r="C74" i="29"/>
  <c r="G74" i="29"/>
  <c r="C75" i="29"/>
  <c r="G75" i="29"/>
  <c r="C76" i="29"/>
  <c r="G76" i="29"/>
  <c r="C77" i="29"/>
  <c r="G77" i="29"/>
  <c r="C78" i="29"/>
  <c r="G78" i="29"/>
  <c r="C79" i="29"/>
  <c r="G79" i="29"/>
  <c r="C80" i="29"/>
  <c r="G80" i="29"/>
  <c r="C81" i="29"/>
  <c r="G81" i="29"/>
  <c r="C82" i="29"/>
  <c r="G82" i="29"/>
  <c r="C83" i="29"/>
  <c r="G83" i="29"/>
  <c r="C84" i="29"/>
  <c r="G84" i="29"/>
  <c r="C85" i="29"/>
  <c r="G85" i="29"/>
  <c r="C86" i="29"/>
  <c r="G86" i="29"/>
  <c r="C87" i="29"/>
  <c r="G87" i="29"/>
  <c r="C88" i="29"/>
  <c r="G88" i="29"/>
  <c r="C89" i="29"/>
  <c r="G89" i="29"/>
  <c r="C90" i="29"/>
  <c r="G90" i="29"/>
  <c r="C91" i="29"/>
  <c r="G91" i="29"/>
  <c r="C92" i="29"/>
  <c r="G92" i="29"/>
  <c r="C93" i="29"/>
  <c r="G93" i="29"/>
  <c r="C94" i="29"/>
  <c r="G94" i="29"/>
  <c r="C95" i="29"/>
  <c r="G95" i="29"/>
  <c r="C96" i="29"/>
  <c r="G96" i="29"/>
  <c r="C97" i="29"/>
  <c r="G97" i="29"/>
  <c r="C98" i="29"/>
  <c r="G98" i="29"/>
  <c r="C99" i="29"/>
  <c r="G99" i="29"/>
  <c r="C100" i="29"/>
  <c r="G100" i="29"/>
  <c r="C101" i="29"/>
  <c r="G101" i="29"/>
  <c r="C102" i="29"/>
  <c r="G102" i="29"/>
  <c r="C103" i="29"/>
  <c r="G103" i="29"/>
  <c r="C104" i="29"/>
  <c r="G104" i="29"/>
  <c r="C105" i="29"/>
  <c r="G105" i="29"/>
  <c r="C106" i="29"/>
  <c r="G106" i="29"/>
  <c r="C107" i="29"/>
  <c r="G107" i="29"/>
  <c r="C108" i="29"/>
  <c r="G108" i="29"/>
  <c r="C109" i="29"/>
  <c r="G109" i="29"/>
  <c r="C110" i="29"/>
  <c r="G110" i="29"/>
  <c r="C111" i="29"/>
  <c r="G111" i="29"/>
  <c r="C112" i="29"/>
  <c r="G112" i="29"/>
  <c r="C113" i="29"/>
  <c r="G113" i="29"/>
  <c r="C114" i="29"/>
  <c r="G114" i="29"/>
  <c r="C115" i="29"/>
  <c r="G115" i="29"/>
  <c r="C116" i="29"/>
  <c r="G116" i="29"/>
  <c r="C117" i="29"/>
  <c r="G117" i="29"/>
  <c r="C118" i="29"/>
  <c r="G118" i="29"/>
  <c r="C119" i="29"/>
  <c r="G119" i="29"/>
  <c r="C120" i="29"/>
  <c r="G120" i="29"/>
  <c r="C121" i="29"/>
  <c r="G121" i="29"/>
  <c r="C122" i="29"/>
  <c r="G122" i="29"/>
  <c r="C123" i="29"/>
  <c r="G123" i="29"/>
  <c r="C124" i="29"/>
  <c r="G124" i="29"/>
  <c r="C125" i="29"/>
  <c r="G125" i="29"/>
  <c r="C126" i="29"/>
  <c r="G126" i="29"/>
  <c r="C127" i="29"/>
  <c r="G127" i="29"/>
  <c r="C128" i="29"/>
  <c r="G128" i="29"/>
  <c r="C129" i="29"/>
  <c r="G129" i="29"/>
  <c r="C130" i="29"/>
  <c r="G130" i="29"/>
  <c r="C131" i="29"/>
  <c r="G131" i="29"/>
  <c r="C132" i="29"/>
  <c r="G132" i="29"/>
  <c r="C133" i="29"/>
  <c r="G133" i="29"/>
  <c r="C134" i="29"/>
  <c r="G134" i="29"/>
  <c r="C135" i="29"/>
  <c r="G135" i="29"/>
  <c r="C136" i="29"/>
  <c r="G136" i="29"/>
  <c r="C137" i="29"/>
  <c r="G137" i="29"/>
  <c r="C138" i="29"/>
  <c r="G138" i="29"/>
  <c r="C139" i="29"/>
  <c r="G139" i="29"/>
  <c r="C140" i="29"/>
  <c r="G140" i="29"/>
  <c r="C141" i="29"/>
  <c r="G141" i="29"/>
  <c r="C142" i="29"/>
  <c r="G142" i="29"/>
  <c r="G8" i="29"/>
  <c r="C8" i="30"/>
  <c r="C9" i="30"/>
  <c r="G9" i="30"/>
  <c r="C10" i="30"/>
  <c r="G10" i="30"/>
  <c r="C11" i="30"/>
  <c r="G11" i="30"/>
  <c r="C12" i="30"/>
  <c r="G12" i="30"/>
  <c r="C13" i="30"/>
  <c r="G13" i="30"/>
  <c r="C14" i="30"/>
  <c r="G14" i="30"/>
  <c r="C15" i="30"/>
  <c r="G15" i="30"/>
  <c r="C16" i="30"/>
  <c r="G16" i="30"/>
  <c r="C17" i="30"/>
  <c r="G17" i="30"/>
  <c r="C18" i="30"/>
  <c r="G18" i="30"/>
  <c r="C19" i="30"/>
  <c r="G19" i="30"/>
  <c r="C20" i="30"/>
  <c r="G20" i="30"/>
  <c r="C21" i="30"/>
  <c r="G21" i="30"/>
  <c r="C22" i="30"/>
  <c r="G22" i="30"/>
  <c r="C23" i="30"/>
  <c r="G23" i="30"/>
  <c r="C24" i="30"/>
  <c r="G24" i="30"/>
  <c r="C25" i="30"/>
  <c r="G25" i="30"/>
  <c r="C26" i="30"/>
  <c r="G26" i="30"/>
  <c r="C27" i="30"/>
  <c r="G27" i="30"/>
  <c r="C28" i="30"/>
  <c r="G28" i="30"/>
  <c r="C29" i="30"/>
  <c r="G29" i="30"/>
  <c r="C30" i="30"/>
  <c r="G30" i="30"/>
  <c r="C31" i="30"/>
  <c r="G31" i="30"/>
  <c r="C32" i="30"/>
  <c r="G32" i="30"/>
  <c r="C33" i="30"/>
  <c r="G33" i="30"/>
  <c r="C34" i="30"/>
  <c r="G34" i="30"/>
  <c r="C35" i="30"/>
  <c r="G35" i="30"/>
  <c r="C36" i="30"/>
  <c r="G36" i="30"/>
  <c r="C37" i="30"/>
  <c r="G37" i="30"/>
  <c r="C38" i="30"/>
  <c r="G38" i="30"/>
  <c r="C39" i="30"/>
  <c r="G39" i="30"/>
  <c r="C40" i="30"/>
  <c r="G40" i="30"/>
  <c r="C41" i="30"/>
  <c r="G41" i="30"/>
  <c r="C42" i="30"/>
  <c r="G42" i="30"/>
  <c r="C43" i="30"/>
  <c r="G43" i="30"/>
  <c r="C44" i="30"/>
  <c r="G44" i="30"/>
  <c r="C45" i="30"/>
  <c r="G45" i="30"/>
  <c r="C46" i="30"/>
  <c r="G46" i="30"/>
  <c r="C47" i="30"/>
  <c r="G47" i="30"/>
  <c r="C48" i="30"/>
  <c r="G48" i="30"/>
  <c r="C49" i="30"/>
  <c r="G49" i="30"/>
  <c r="C50" i="30"/>
  <c r="G50" i="30"/>
  <c r="C51" i="30"/>
  <c r="G51" i="30"/>
  <c r="C52" i="30"/>
  <c r="G52" i="30"/>
  <c r="C53" i="30"/>
  <c r="G53" i="30"/>
  <c r="C54" i="30"/>
  <c r="G54" i="30"/>
  <c r="C55" i="30"/>
  <c r="G55" i="30"/>
  <c r="C56" i="30"/>
  <c r="G56" i="30"/>
  <c r="C57" i="30"/>
  <c r="G57" i="30"/>
  <c r="C58" i="30"/>
  <c r="G58" i="30"/>
  <c r="C59" i="30"/>
  <c r="G59" i="30"/>
  <c r="C60" i="30"/>
  <c r="G60" i="30"/>
  <c r="C61" i="30"/>
  <c r="G61" i="30"/>
  <c r="C62" i="30"/>
  <c r="G62" i="30"/>
  <c r="C63" i="30"/>
  <c r="G63" i="30"/>
  <c r="C64" i="30"/>
  <c r="G64" i="30"/>
  <c r="C65" i="30"/>
  <c r="G65" i="30"/>
  <c r="C66" i="30"/>
  <c r="G66" i="30"/>
  <c r="C67" i="30"/>
  <c r="G67" i="30"/>
  <c r="C68" i="30"/>
  <c r="G68" i="30"/>
  <c r="C69" i="30"/>
  <c r="G69" i="30"/>
  <c r="C70" i="30"/>
  <c r="G70" i="30"/>
  <c r="C71" i="30"/>
  <c r="G71" i="30"/>
  <c r="C72" i="30"/>
  <c r="G72" i="30"/>
  <c r="C73" i="30"/>
  <c r="G73" i="30"/>
  <c r="C74" i="30"/>
  <c r="G74" i="30"/>
  <c r="C75" i="30"/>
  <c r="G75" i="30"/>
  <c r="C76" i="30"/>
  <c r="G76" i="30"/>
  <c r="C77" i="30"/>
  <c r="G77" i="30"/>
  <c r="C78" i="30"/>
  <c r="G78" i="30"/>
  <c r="C79" i="30"/>
  <c r="G79" i="30"/>
  <c r="C80" i="30"/>
  <c r="G80" i="30"/>
  <c r="C81" i="30"/>
  <c r="G81" i="30"/>
  <c r="C82" i="30"/>
  <c r="G82" i="30"/>
  <c r="C83" i="30"/>
  <c r="G83" i="30"/>
  <c r="C84" i="30"/>
  <c r="G84" i="30"/>
  <c r="C85" i="30"/>
  <c r="G85" i="30"/>
  <c r="C86" i="30"/>
  <c r="G86" i="30"/>
  <c r="C87" i="30"/>
  <c r="G87" i="30"/>
  <c r="C88" i="30"/>
  <c r="G88" i="30"/>
  <c r="C89" i="30"/>
  <c r="G89" i="30"/>
  <c r="C90" i="30"/>
  <c r="G90" i="30"/>
  <c r="C91" i="30"/>
  <c r="G91" i="30"/>
  <c r="C92" i="30"/>
  <c r="G92" i="30"/>
  <c r="C93" i="30"/>
  <c r="G93" i="30"/>
  <c r="C94" i="30"/>
  <c r="G94" i="30"/>
  <c r="C95" i="30"/>
  <c r="G95" i="30"/>
  <c r="C96" i="30"/>
  <c r="G96" i="30"/>
  <c r="C97" i="30"/>
  <c r="G97" i="30"/>
  <c r="C98" i="30"/>
  <c r="G98" i="30"/>
  <c r="C99" i="30"/>
  <c r="G99" i="30"/>
  <c r="C100" i="30"/>
  <c r="G100" i="30"/>
  <c r="G8" i="30"/>
  <c r="C8" i="28"/>
  <c r="C9" i="28"/>
  <c r="G9" i="28"/>
  <c r="C10" i="28"/>
  <c r="G10" i="28"/>
  <c r="C11" i="28"/>
  <c r="G11" i="28"/>
  <c r="C12" i="28"/>
  <c r="G12" i="28"/>
  <c r="C13" i="28"/>
  <c r="G13" i="28"/>
  <c r="C14" i="28"/>
  <c r="G14" i="28"/>
  <c r="C15" i="28"/>
  <c r="G15" i="28"/>
  <c r="C16" i="28"/>
  <c r="G16" i="28"/>
  <c r="C17" i="28"/>
  <c r="G17" i="28"/>
  <c r="C18" i="28"/>
  <c r="G18" i="28"/>
  <c r="C19" i="28"/>
  <c r="G19" i="28"/>
  <c r="C20" i="28"/>
  <c r="G20" i="28"/>
  <c r="C21" i="28"/>
  <c r="G21" i="28"/>
  <c r="C22" i="28"/>
  <c r="G22" i="28"/>
  <c r="C23" i="28"/>
  <c r="G23" i="28"/>
  <c r="C24" i="28"/>
  <c r="G24" i="28"/>
  <c r="C25" i="28"/>
  <c r="G25" i="28"/>
  <c r="C26" i="28"/>
  <c r="G26" i="28"/>
  <c r="C27" i="28"/>
  <c r="G27" i="28"/>
  <c r="C28" i="28"/>
  <c r="G28" i="28"/>
  <c r="C29" i="28"/>
  <c r="G29" i="28"/>
  <c r="C30" i="28"/>
  <c r="G30" i="28"/>
  <c r="C31" i="28"/>
  <c r="G31" i="28"/>
  <c r="C32" i="28"/>
  <c r="G32" i="28"/>
  <c r="C33" i="28"/>
  <c r="G33" i="28"/>
  <c r="C34" i="28"/>
  <c r="G34" i="28"/>
  <c r="C35" i="28"/>
  <c r="G35" i="28"/>
  <c r="C36" i="28"/>
  <c r="G36" i="28"/>
  <c r="C37" i="28"/>
  <c r="G37" i="28"/>
  <c r="C38" i="28"/>
  <c r="G38" i="28"/>
  <c r="C39" i="28"/>
  <c r="G39" i="28"/>
  <c r="C40" i="28"/>
  <c r="G40" i="28"/>
  <c r="C41" i="28"/>
  <c r="G41" i="28"/>
  <c r="C42" i="28"/>
  <c r="G42" i="28"/>
  <c r="C43" i="28"/>
  <c r="G43" i="28"/>
  <c r="C44" i="28"/>
  <c r="G44" i="28"/>
  <c r="C45" i="28"/>
  <c r="G45" i="28"/>
  <c r="C46" i="28"/>
  <c r="G46" i="28"/>
  <c r="C47" i="28"/>
  <c r="G47" i="28"/>
  <c r="C48" i="28"/>
  <c r="G48" i="28"/>
  <c r="C49" i="28"/>
  <c r="G49" i="28"/>
  <c r="C50" i="28"/>
  <c r="G50" i="28"/>
  <c r="C51" i="28"/>
  <c r="G51" i="28"/>
  <c r="C52" i="28"/>
  <c r="G52" i="28"/>
  <c r="C53" i="28"/>
  <c r="G53" i="28"/>
  <c r="C54" i="28"/>
  <c r="G54" i="28"/>
  <c r="C55" i="28"/>
  <c r="G55" i="28"/>
  <c r="C56" i="28"/>
  <c r="G56" i="28"/>
  <c r="C57" i="28"/>
  <c r="G57" i="28"/>
  <c r="C58" i="28"/>
  <c r="G58" i="28"/>
  <c r="C59" i="28"/>
  <c r="G59" i="28"/>
  <c r="C60" i="28"/>
  <c r="G60" i="28"/>
  <c r="C61" i="28"/>
  <c r="G61" i="28"/>
  <c r="C62" i="28"/>
  <c r="G62" i="28"/>
  <c r="C63" i="28"/>
  <c r="G63" i="28"/>
  <c r="C64" i="28"/>
  <c r="G64" i="28"/>
  <c r="C65" i="28"/>
  <c r="G65" i="28"/>
  <c r="C66" i="28"/>
  <c r="G66" i="28"/>
  <c r="C67" i="28"/>
  <c r="G67" i="28"/>
  <c r="C68" i="28"/>
  <c r="G68" i="28"/>
  <c r="C69" i="28"/>
  <c r="G69" i="28"/>
  <c r="C70" i="28"/>
  <c r="G70" i="28"/>
  <c r="C71" i="28"/>
  <c r="G71" i="28"/>
  <c r="C72" i="28"/>
  <c r="G72" i="28"/>
  <c r="C73" i="28"/>
  <c r="G73" i="28"/>
  <c r="C74" i="28"/>
  <c r="G74" i="28"/>
  <c r="C75" i="28"/>
  <c r="G75" i="28"/>
  <c r="C76" i="28"/>
  <c r="G76" i="28"/>
  <c r="C77" i="28"/>
  <c r="G77" i="28"/>
  <c r="C78" i="28"/>
  <c r="G78" i="28"/>
  <c r="C79" i="28"/>
  <c r="G79" i="28"/>
  <c r="C80" i="28"/>
  <c r="G80" i="28"/>
  <c r="C81" i="28"/>
  <c r="G81" i="28"/>
  <c r="C82" i="28"/>
  <c r="G82" i="28"/>
  <c r="C83" i="28"/>
  <c r="G83" i="28"/>
  <c r="C84" i="28"/>
  <c r="G84" i="28"/>
  <c r="C85" i="28"/>
  <c r="G85" i="28"/>
  <c r="C86" i="28"/>
  <c r="G86" i="28"/>
  <c r="C87" i="28"/>
  <c r="G87" i="28"/>
  <c r="C88" i="28"/>
  <c r="G88" i="28"/>
  <c r="C89" i="28"/>
  <c r="G89" i="28"/>
  <c r="C90" i="28"/>
  <c r="G90" i="28"/>
  <c r="C91" i="28"/>
  <c r="G91" i="28"/>
  <c r="C92" i="28"/>
  <c r="G92" i="28"/>
  <c r="C93" i="28"/>
  <c r="G93" i="28"/>
  <c r="C94" i="28"/>
  <c r="G94" i="28"/>
  <c r="C95" i="28"/>
  <c r="G95" i="28"/>
  <c r="C96" i="28"/>
  <c r="G96" i="28"/>
  <c r="C97" i="28"/>
  <c r="G97" i="28"/>
  <c r="C98" i="28"/>
  <c r="G98" i="28"/>
  <c r="C99" i="28"/>
  <c r="G99" i="28"/>
  <c r="C100" i="28"/>
  <c r="G100" i="28"/>
  <c r="C101" i="28"/>
  <c r="G101" i="28"/>
  <c r="C102" i="28"/>
  <c r="G102" i="28"/>
  <c r="C103" i="28"/>
  <c r="G103" i="28"/>
  <c r="C104" i="28"/>
  <c r="G104" i="28"/>
  <c r="C105" i="28"/>
  <c r="G105" i="28"/>
  <c r="C106" i="28"/>
  <c r="G106" i="28"/>
  <c r="C107" i="28"/>
  <c r="G107" i="28"/>
  <c r="C108" i="28"/>
  <c r="G108" i="28"/>
  <c r="C109" i="28"/>
  <c r="G109" i="28"/>
  <c r="C110" i="28"/>
  <c r="G110" i="28"/>
  <c r="C111" i="28"/>
  <c r="G111" i="28"/>
  <c r="C112" i="28"/>
  <c r="G112" i="28"/>
  <c r="C113" i="28"/>
  <c r="G113" i="28"/>
  <c r="C114" i="28"/>
  <c r="G114" i="28"/>
  <c r="C115" i="28"/>
  <c r="G115" i="28"/>
  <c r="C116" i="28"/>
  <c r="G116" i="28"/>
  <c r="C117" i="28"/>
  <c r="G117" i="28"/>
  <c r="C118" i="28"/>
  <c r="G118" i="28"/>
  <c r="C119" i="28"/>
  <c r="G119" i="28"/>
  <c r="C120" i="28"/>
  <c r="G120" i="28"/>
  <c r="C121" i="28"/>
  <c r="G121" i="28"/>
  <c r="C122" i="28"/>
  <c r="G122" i="28"/>
  <c r="C123" i="28"/>
  <c r="G123" i="28"/>
  <c r="C124" i="28"/>
  <c r="G124" i="28"/>
  <c r="C125" i="28"/>
  <c r="G125" i="28"/>
  <c r="C126" i="28"/>
  <c r="G126" i="28"/>
  <c r="C127" i="28"/>
  <c r="G127" i="28"/>
  <c r="C128" i="28"/>
  <c r="G128" i="28"/>
  <c r="C129" i="28"/>
  <c r="G129" i="28"/>
  <c r="C130" i="28"/>
  <c r="G130" i="28"/>
  <c r="C131" i="28"/>
  <c r="G131" i="28"/>
  <c r="C132" i="28"/>
  <c r="G132" i="28"/>
  <c r="C133" i="28"/>
  <c r="G133" i="28"/>
  <c r="C134" i="28"/>
  <c r="G134" i="28"/>
  <c r="C135" i="28"/>
  <c r="G135" i="28"/>
  <c r="C136" i="28"/>
  <c r="G136" i="28"/>
  <c r="G8" i="28"/>
  <c r="C8" i="20"/>
  <c r="C9" i="20"/>
  <c r="G9" i="20"/>
  <c r="C10" i="20"/>
  <c r="G10" i="20"/>
  <c r="C11" i="20"/>
  <c r="G11" i="20"/>
  <c r="C12" i="20"/>
  <c r="G12" i="20"/>
  <c r="C13" i="20"/>
  <c r="G13" i="20"/>
  <c r="C14" i="20"/>
  <c r="G14" i="20"/>
  <c r="C15" i="20"/>
  <c r="G15" i="20"/>
  <c r="C16" i="20"/>
  <c r="G16" i="20"/>
  <c r="C17" i="20"/>
  <c r="G17" i="20"/>
  <c r="C18" i="20"/>
  <c r="G18" i="20"/>
  <c r="C19" i="20"/>
  <c r="G19" i="20"/>
  <c r="C20" i="20"/>
  <c r="G20" i="20"/>
  <c r="C21" i="20"/>
  <c r="G21" i="20"/>
  <c r="C22" i="20"/>
  <c r="G22" i="20"/>
  <c r="C23" i="20"/>
  <c r="G23" i="20"/>
  <c r="C24" i="20"/>
  <c r="G24" i="20"/>
  <c r="C25" i="20"/>
  <c r="G25" i="20"/>
  <c r="C26" i="20"/>
  <c r="G26" i="20"/>
  <c r="C27" i="20"/>
  <c r="G27" i="20"/>
  <c r="C28" i="20"/>
  <c r="G28" i="20"/>
  <c r="C29" i="20"/>
  <c r="G29" i="20"/>
  <c r="C30" i="20"/>
  <c r="G30" i="20"/>
  <c r="C31" i="20"/>
  <c r="G31" i="20"/>
  <c r="C32" i="20"/>
  <c r="G32" i="20"/>
  <c r="C33" i="20"/>
  <c r="G33" i="20"/>
  <c r="C34" i="20"/>
  <c r="G34" i="20"/>
  <c r="C35" i="20"/>
  <c r="G35" i="20"/>
  <c r="C36" i="20"/>
  <c r="G36" i="20"/>
  <c r="C37" i="20"/>
  <c r="G37" i="20"/>
  <c r="C38" i="20"/>
  <c r="G38" i="20"/>
  <c r="C39" i="20"/>
  <c r="G39" i="20"/>
  <c r="C40" i="20"/>
  <c r="G40" i="20"/>
  <c r="C41" i="20"/>
  <c r="G41" i="20"/>
  <c r="C42" i="20"/>
  <c r="G42" i="20"/>
  <c r="C43" i="20"/>
  <c r="G43" i="20"/>
  <c r="C44" i="20"/>
  <c r="G44" i="20"/>
  <c r="C45" i="20"/>
  <c r="G45" i="20"/>
  <c r="C46" i="20"/>
  <c r="G46" i="20"/>
  <c r="C47" i="20"/>
  <c r="G47" i="20"/>
  <c r="C48" i="20"/>
  <c r="G48" i="20"/>
  <c r="C49" i="20"/>
  <c r="G49" i="20"/>
  <c r="C50" i="20"/>
  <c r="G50" i="20"/>
  <c r="C51" i="20"/>
  <c r="G51" i="20"/>
  <c r="C52" i="20"/>
  <c r="G52" i="20"/>
  <c r="C53" i="20"/>
  <c r="G53" i="20"/>
  <c r="C54" i="20"/>
  <c r="G54" i="20"/>
  <c r="C55" i="20"/>
  <c r="G55" i="20"/>
  <c r="C56" i="20"/>
  <c r="G56" i="20"/>
  <c r="C57" i="20"/>
  <c r="G57" i="20"/>
  <c r="C58" i="20"/>
  <c r="G58" i="20"/>
  <c r="C59" i="20"/>
  <c r="G59" i="20"/>
  <c r="C60" i="20"/>
  <c r="G60" i="20"/>
  <c r="C61" i="20"/>
  <c r="G61" i="20"/>
  <c r="C62" i="20"/>
  <c r="G62" i="20"/>
  <c r="C63" i="20"/>
  <c r="G63" i="20"/>
  <c r="C64" i="20"/>
  <c r="G64" i="20"/>
  <c r="C65" i="20"/>
  <c r="G65" i="20"/>
  <c r="C66" i="20"/>
  <c r="G66" i="20"/>
  <c r="C67" i="20"/>
  <c r="G67" i="20"/>
  <c r="C68" i="20"/>
  <c r="G68" i="20"/>
  <c r="C69" i="20"/>
  <c r="G69" i="20"/>
  <c r="C70" i="20"/>
  <c r="G70" i="20"/>
  <c r="C71" i="20"/>
  <c r="G71" i="20"/>
  <c r="C72" i="20"/>
  <c r="G72" i="20"/>
  <c r="C73" i="20"/>
  <c r="G73" i="20"/>
  <c r="C74" i="20"/>
  <c r="G74" i="20"/>
  <c r="C75" i="20"/>
  <c r="G75" i="20"/>
  <c r="C76" i="20"/>
  <c r="G76" i="20"/>
  <c r="C77" i="20"/>
  <c r="G77" i="20"/>
  <c r="C78" i="20"/>
  <c r="G78" i="20"/>
  <c r="C79" i="20"/>
  <c r="G79" i="20"/>
  <c r="C80" i="20"/>
  <c r="G80" i="20"/>
  <c r="C81" i="20"/>
  <c r="G81" i="20"/>
  <c r="C82" i="20"/>
  <c r="G82" i="20"/>
  <c r="C83" i="20"/>
  <c r="G83" i="20"/>
  <c r="C84" i="20"/>
  <c r="G84" i="20"/>
  <c r="C85" i="20"/>
  <c r="G85" i="20"/>
  <c r="C86" i="20"/>
  <c r="G86" i="20"/>
  <c r="C87" i="20"/>
  <c r="G87" i="20"/>
  <c r="C88" i="20"/>
  <c r="G88" i="20"/>
  <c r="C89" i="20"/>
  <c r="G89" i="20"/>
  <c r="C90" i="20"/>
  <c r="G90" i="20"/>
  <c r="C91" i="20"/>
  <c r="G91" i="20"/>
  <c r="C92" i="20"/>
  <c r="G92" i="20"/>
  <c r="C93" i="20"/>
  <c r="G93" i="20"/>
  <c r="C94" i="20"/>
  <c r="G94" i="20"/>
  <c r="C95" i="20"/>
  <c r="G95" i="20"/>
  <c r="C96" i="20"/>
  <c r="G96" i="20"/>
  <c r="C97" i="20"/>
  <c r="G97" i="20"/>
  <c r="C98" i="20"/>
  <c r="G98" i="20"/>
  <c r="C99" i="20"/>
  <c r="G99" i="20"/>
  <c r="C100" i="20"/>
  <c r="G100" i="20"/>
  <c r="C101" i="20"/>
  <c r="G101" i="20"/>
  <c r="C102" i="20"/>
  <c r="G102" i="20"/>
  <c r="C103" i="20"/>
  <c r="G103" i="20"/>
  <c r="C104" i="20"/>
  <c r="G104" i="20"/>
  <c r="C105" i="20"/>
  <c r="G105" i="20"/>
  <c r="C106" i="20"/>
  <c r="G106" i="20"/>
  <c r="C107" i="20"/>
  <c r="G107" i="20"/>
  <c r="C108" i="20"/>
  <c r="G108" i="20"/>
  <c r="C109" i="20"/>
  <c r="G109" i="20"/>
  <c r="C110" i="20"/>
  <c r="G110" i="20"/>
  <c r="C111" i="20"/>
  <c r="G111" i="20"/>
  <c r="C112" i="20"/>
  <c r="G112" i="20"/>
  <c r="C113" i="20"/>
  <c r="G113" i="20"/>
  <c r="C114" i="20"/>
  <c r="G114" i="20"/>
  <c r="C115" i="20"/>
  <c r="G115" i="20"/>
  <c r="C116" i="20"/>
  <c r="G116" i="20"/>
  <c r="C117" i="20"/>
  <c r="G117" i="20"/>
  <c r="C118" i="20"/>
  <c r="G118" i="20"/>
  <c r="C119" i="20"/>
  <c r="G119" i="20"/>
  <c r="C120" i="20"/>
  <c r="G120" i="20"/>
  <c r="C121" i="20"/>
  <c r="G121" i="20"/>
  <c r="C122" i="20"/>
  <c r="G122" i="20"/>
  <c r="C123" i="20"/>
  <c r="G123" i="20"/>
  <c r="C124" i="20"/>
  <c r="G124" i="20"/>
  <c r="C125" i="20"/>
  <c r="G125" i="20"/>
  <c r="C126" i="20"/>
  <c r="G126" i="20"/>
  <c r="C127" i="20"/>
  <c r="G127" i="20"/>
  <c r="C128" i="20"/>
  <c r="G128" i="20"/>
  <c r="C129" i="20"/>
  <c r="G129" i="20"/>
  <c r="C130" i="20"/>
  <c r="G130" i="20"/>
  <c r="C131" i="20"/>
  <c r="G131" i="20"/>
  <c r="C132" i="20"/>
  <c r="G132" i="20"/>
  <c r="C133" i="20"/>
  <c r="G133" i="20"/>
  <c r="C134" i="20"/>
  <c r="G134" i="20"/>
  <c r="C135" i="20"/>
  <c r="G135" i="20"/>
  <c r="C136" i="20"/>
  <c r="G136" i="20"/>
  <c r="C137" i="20"/>
  <c r="G137" i="20"/>
  <c r="C138" i="20"/>
  <c r="G138" i="20"/>
  <c r="C139" i="20"/>
  <c r="G139" i="20"/>
  <c r="C140" i="20"/>
  <c r="G140" i="20"/>
  <c r="C141" i="20"/>
  <c r="G141" i="20"/>
  <c r="C142" i="20"/>
  <c r="G142" i="20"/>
  <c r="C143" i="20"/>
  <c r="G143" i="20"/>
  <c r="C144" i="20"/>
  <c r="G144" i="20"/>
  <c r="C145" i="20"/>
  <c r="G145" i="20"/>
  <c r="C146" i="20"/>
  <c r="G146" i="20"/>
  <c r="C147" i="20"/>
  <c r="G147" i="20"/>
  <c r="C148" i="20"/>
  <c r="G148" i="20"/>
  <c r="C149" i="20"/>
  <c r="G149" i="20"/>
  <c r="C150" i="20"/>
  <c r="G150" i="20"/>
  <c r="C151" i="20"/>
  <c r="G151" i="20"/>
  <c r="C152" i="20"/>
  <c r="G152" i="20"/>
  <c r="C153" i="20"/>
  <c r="G153" i="20"/>
  <c r="C154" i="20"/>
  <c r="G154" i="20"/>
  <c r="C155" i="20"/>
  <c r="G155" i="20"/>
  <c r="C156" i="20"/>
  <c r="G156" i="20"/>
  <c r="C157" i="20"/>
  <c r="G157" i="20"/>
  <c r="C158" i="20"/>
  <c r="G158" i="20"/>
  <c r="C159" i="20"/>
  <c r="G159" i="20"/>
  <c r="C160" i="20"/>
  <c r="G160" i="20"/>
  <c r="C161" i="20"/>
  <c r="G161" i="20"/>
  <c r="C162" i="20"/>
  <c r="G162" i="20"/>
  <c r="C163" i="20"/>
  <c r="G163" i="20"/>
  <c r="C164" i="20"/>
  <c r="G164" i="20"/>
  <c r="C165" i="20"/>
  <c r="G165" i="20"/>
  <c r="C166" i="20"/>
  <c r="G166" i="20"/>
  <c r="C167" i="20"/>
  <c r="G167" i="20"/>
  <c r="C168" i="20"/>
  <c r="G168" i="20"/>
  <c r="G8" i="20"/>
  <c r="A169" i="25"/>
  <c r="A170" i="25"/>
  <c r="A171" i="25"/>
  <c r="A172" i="25"/>
  <c r="A173" i="25"/>
  <c r="A174" i="25"/>
  <c r="A175" i="25"/>
  <c r="A176" i="25"/>
  <c r="A177" i="25"/>
  <c r="A178" i="25"/>
  <c r="G87" i="25"/>
  <c r="F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M8" i="27"/>
  <c r="Q8" i="27"/>
  <c r="F33" i="26"/>
  <c r="F32" i="26"/>
  <c r="F31" i="26"/>
  <c r="I3" i="19"/>
  <c r="F33" i="19"/>
  <c r="F32" i="19"/>
  <c r="F31" i="19"/>
  <c r="F28" i="26"/>
  <c r="F27" i="26"/>
  <c r="F26" i="26"/>
  <c r="F28" i="19"/>
  <c r="F27" i="19"/>
  <c r="F26" i="19"/>
  <c r="B272" i="33"/>
  <c r="A272" i="33"/>
  <c r="P271" i="33"/>
  <c r="B271" i="33"/>
  <c r="A271" i="33"/>
  <c r="P270" i="33"/>
  <c r="B270" i="33"/>
  <c r="A270" i="33"/>
  <c r="P269" i="33"/>
  <c r="B269" i="33"/>
  <c r="A269" i="33"/>
  <c r="P268" i="33"/>
  <c r="B268" i="33"/>
  <c r="A268" i="33"/>
  <c r="P267" i="33"/>
  <c r="B267" i="33"/>
  <c r="A267" i="33"/>
  <c r="P266" i="33"/>
  <c r="B266" i="33"/>
  <c r="A266" i="33"/>
  <c r="P265" i="33"/>
  <c r="B265" i="33"/>
  <c r="A265" i="33"/>
  <c r="P264" i="33"/>
  <c r="B264" i="33"/>
  <c r="A264" i="33"/>
  <c r="P263" i="33"/>
  <c r="B263" i="33"/>
  <c r="A263" i="33"/>
  <c r="P262" i="33"/>
  <c r="B262" i="33"/>
  <c r="A262" i="33"/>
  <c r="P261" i="33"/>
  <c r="B261" i="33"/>
  <c r="A261" i="33"/>
  <c r="P260" i="33"/>
  <c r="B260" i="33"/>
  <c r="A260" i="33"/>
  <c r="P259" i="33"/>
  <c r="B259" i="33"/>
  <c r="A259" i="33"/>
  <c r="P258" i="33"/>
  <c r="B258" i="33"/>
  <c r="A258" i="33"/>
  <c r="P257" i="33"/>
  <c r="B257" i="33"/>
  <c r="A257" i="33"/>
  <c r="P256" i="33"/>
  <c r="B256" i="33"/>
  <c r="A256" i="33"/>
  <c r="P255" i="33"/>
  <c r="B255" i="33"/>
  <c r="A255" i="33"/>
  <c r="P254" i="33"/>
  <c r="B254" i="33"/>
  <c r="A254" i="33"/>
  <c r="P253" i="33"/>
  <c r="B253" i="33"/>
  <c r="A253" i="33"/>
  <c r="P252" i="33"/>
  <c r="B252" i="33"/>
  <c r="A252" i="33"/>
  <c r="P251" i="33"/>
  <c r="B251" i="33"/>
  <c r="A251" i="33"/>
  <c r="P250" i="33"/>
  <c r="B250" i="33"/>
  <c r="A250" i="33"/>
  <c r="P249" i="33"/>
  <c r="B249" i="33"/>
  <c r="A249" i="33"/>
  <c r="P248" i="33"/>
  <c r="B248" i="33"/>
  <c r="A248" i="33"/>
  <c r="P247" i="33"/>
  <c r="B247" i="33"/>
  <c r="A247" i="33"/>
  <c r="P246" i="33"/>
  <c r="B246" i="33"/>
  <c r="A246" i="33"/>
  <c r="P245" i="33"/>
  <c r="B245" i="33"/>
  <c r="A245" i="33"/>
  <c r="P244" i="33"/>
  <c r="B244" i="33"/>
  <c r="A244" i="33"/>
  <c r="P243" i="33"/>
  <c r="B243" i="33"/>
  <c r="A243" i="33"/>
  <c r="P242" i="33"/>
  <c r="L242" i="33"/>
  <c r="H242" i="33"/>
  <c r="B242" i="33"/>
  <c r="A242" i="33"/>
  <c r="P241" i="33"/>
  <c r="L241" i="33"/>
  <c r="H241" i="33"/>
  <c r="B241" i="33"/>
  <c r="A241" i="33"/>
  <c r="P240" i="33"/>
  <c r="L240" i="33"/>
  <c r="H240" i="33"/>
  <c r="B240" i="33"/>
  <c r="A240" i="33"/>
  <c r="P239" i="33"/>
  <c r="L239" i="33"/>
  <c r="H239" i="33"/>
  <c r="B239" i="33"/>
  <c r="A239" i="33"/>
  <c r="P238" i="33"/>
  <c r="L238" i="33"/>
  <c r="H238" i="33"/>
  <c r="B238" i="33"/>
  <c r="A238" i="33"/>
  <c r="AJ237" i="33"/>
  <c r="AI237" i="33"/>
  <c r="P237" i="33"/>
  <c r="L237" i="33"/>
  <c r="H237" i="33"/>
  <c r="B237" i="33"/>
  <c r="A237" i="33"/>
  <c r="AJ236" i="33"/>
  <c r="AI236" i="33"/>
  <c r="P236" i="33"/>
  <c r="L236" i="33"/>
  <c r="H236" i="33"/>
  <c r="B236" i="33"/>
  <c r="A236" i="33"/>
  <c r="AJ235" i="33"/>
  <c r="AI235" i="33"/>
  <c r="P235" i="33"/>
  <c r="L235" i="33"/>
  <c r="H235" i="33"/>
  <c r="B235" i="33"/>
  <c r="A235" i="33"/>
  <c r="AJ234" i="33"/>
  <c r="AI234" i="33"/>
  <c r="P234" i="33"/>
  <c r="L234" i="33"/>
  <c r="H234" i="33"/>
  <c r="B234" i="33"/>
  <c r="A234" i="33"/>
  <c r="AJ233" i="33"/>
  <c r="AI233" i="33"/>
  <c r="P233" i="33"/>
  <c r="L233" i="33"/>
  <c r="H233" i="33"/>
  <c r="B233" i="33"/>
  <c r="A233" i="33"/>
  <c r="AJ232" i="33"/>
  <c r="AI232" i="33"/>
  <c r="P232" i="33"/>
  <c r="L232" i="33"/>
  <c r="H232" i="33"/>
  <c r="B232" i="33"/>
  <c r="A232" i="33"/>
  <c r="AJ231" i="33"/>
  <c r="AI231" i="33"/>
  <c r="P231" i="33"/>
  <c r="L231" i="33"/>
  <c r="H231" i="33"/>
  <c r="B231" i="33"/>
  <c r="A231" i="33"/>
  <c r="AJ230" i="33"/>
  <c r="AI230" i="33"/>
  <c r="P230" i="33"/>
  <c r="L230" i="33"/>
  <c r="H230" i="33"/>
  <c r="B230" i="33"/>
  <c r="A230" i="33"/>
  <c r="AJ229" i="33"/>
  <c r="AI229" i="33"/>
  <c r="P229" i="33"/>
  <c r="L229" i="33"/>
  <c r="H229" i="33"/>
  <c r="B229" i="33"/>
  <c r="A229" i="33"/>
  <c r="AJ228" i="33"/>
  <c r="AI228" i="33"/>
  <c r="P228" i="33"/>
  <c r="L228" i="33"/>
  <c r="H228" i="33"/>
  <c r="B228" i="33"/>
  <c r="A228" i="33"/>
  <c r="AJ227" i="33"/>
  <c r="AI227" i="33"/>
  <c r="P227" i="33"/>
  <c r="L227" i="33"/>
  <c r="H227" i="33"/>
  <c r="B227" i="33"/>
  <c r="A227" i="33"/>
  <c r="AJ226" i="33"/>
  <c r="AI226" i="33"/>
  <c r="P226" i="33"/>
  <c r="L226" i="33"/>
  <c r="H226" i="33"/>
  <c r="B226" i="33"/>
  <c r="A226" i="33"/>
  <c r="AJ225" i="33"/>
  <c r="AI225" i="33"/>
  <c r="P225" i="33"/>
  <c r="L225" i="33"/>
  <c r="H225" i="33"/>
  <c r="B225" i="33"/>
  <c r="A225" i="33"/>
  <c r="AJ224" i="33"/>
  <c r="AI224" i="33"/>
  <c r="P224" i="33"/>
  <c r="L224" i="33"/>
  <c r="H224" i="33"/>
  <c r="B224" i="33"/>
  <c r="A224" i="33"/>
  <c r="AJ223" i="33"/>
  <c r="AI223" i="33"/>
  <c r="P223" i="33"/>
  <c r="L223" i="33"/>
  <c r="H223" i="33"/>
  <c r="B223" i="33"/>
  <c r="A223" i="33"/>
  <c r="AJ222" i="33"/>
  <c r="AI222" i="33"/>
  <c r="P222" i="33"/>
  <c r="L222" i="33"/>
  <c r="H222" i="33"/>
  <c r="B222" i="33"/>
  <c r="A222" i="33"/>
  <c r="AJ221" i="33"/>
  <c r="AI221" i="33"/>
  <c r="P221" i="33"/>
  <c r="L221" i="33"/>
  <c r="H221" i="33"/>
  <c r="B221" i="33"/>
  <c r="A221" i="33"/>
  <c r="AJ220" i="33"/>
  <c r="AI220" i="33"/>
  <c r="P220" i="33"/>
  <c r="L220" i="33"/>
  <c r="H220" i="33"/>
  <c r="B220" i="33"/>
  <c r="A220" i="33"/>
  <c r="AJ219" i="33"/>
  <c r="AI219" i="33"/>
  <c r="P219" i="33"/>
  <c r="L219" i="33"/>
  <c r="H219" i="33"/>
  <c r="B219" i="33"/>
  <c r="A219" i="33"/>
  <c r="AJ218" i="33"/>
  <c r="AI218" i="33"/>
  <c r="P218" i="33"/>
  <c r="L218" i="33"/>
  <c r="H218" i="33"/>
  <c r="B218" i="33"/>
  <c r="A218" i="33"/>
  <c r="AJ217" i="33"/>
  <c r="AI217" i="33"/>
  <c r="P217" i="33"/>
  <c r="L217" i="33"/>
  <c r="J217" i="33"/>
  <c r="H217" i="33"/>
  <c r="B217" i="33"/>
  <c r="A217" i="33"/>
  <c r="AJ216" i="33"/>
  <c r="AI216" i="33"/>
  <c r="P216" i="33"/>
  <c r="L216" i="33"/>
  <c r="J216" i="33"/>
  <c r="H216" i="33"/>
  <c r="B216" i="33"/>
  <c r="A216" i="33"/>
  <c r="AI215" i="33"/>
  <c r="AE215" i="33"/>
  <c r="AJ215" i="33"/>
  <c r="P215" i="33"/>
  <c r="L215" i="33"/>
  <c r="J215" i="33"/>
  <c r="H215" i="33"/>
  <c r="B215" i="33"/>
  <c r="A215" i="33"/>
  <c r="AI214" i="33"/>
  <c r="AE214" i="33"/>
  <c r="AJ214" i="33"/>
  <c r="P214" i="33"/>
  <c r="L214" i="33"/>
  <c r="J214" i="33"/>
  <c r="H214" i="33"/>
  <c r="B214" i="33"/>
  <c r="A214" i="33"/>
  <c r="AI213" i="33"/>
  <c r="AE213" i="33"/>
  <c r="AJ213" i="33"/>
  <c r="P213" i="33"/>
  <c r="L213" i="33"/>
  <c r="J213" i="33"/>
  <c r="H213" i="33"/>
  <c r="B213" i="33"/>
  <c r="A213" i="33"/>
  <c r="AI212" i="33"/>
  <c r="AE212" i="33"/>
  <c r="AJ212" i="33"/>
  <c r="P212" i="33"/>
  <c r="L212" i="33"/>
  <c r="J212" i="33"/>
  <c r="H212" i="33"/>
  <c r="B212" i="33"/>
  <c r="A212" i="33"/>
  <c r="AI211" i="33"/>
  <c r="AE211" i="33"/>
  <c r="AJ211" i="33"/>
  <c r="P211" i="33"/>
  <c r="L211" i="33"/>
  <c r="J211" i="33"/>
  <c r="H211" i="33"/>
  <c r="B211" i="33"/>
  <c r="A211" i="33"/>
  <c r="AE210" i="33"/>
  <c r="AJ210" i="33"/>
  <c r="AI210" i="33"/>
  <c r="P210" i="33"/>
  <c r="L210" i="33"/>
  <c r="J210" i="33"/>
  <c r="H210" i="33"/>
  <c r="B210" i="33"/>
  <c r="A210" i="33"/>
  <c r="AI209" i="33"/>
  <c r="AE209" i="33"/>
  <c r="AJ209" i="33"/>
  <c r="P209" i="33"/>
  <c r="L209" i="33"/>
  <c r="J209" i="33"/>
  <c r="H209" i="33"/>
  <c r="B209" i="33"/>
  <c r="A209" i="33"/>
  <c r="AI208" i="33"/>
  <c r="AF208" i="33"/>
  <c r="AB208" i="33"/>
  <c r="AA208" i="33"/>
  <c r="Z208" i="33"/>
  <c r="Y208" i="33"/>
  <c r="P208" i="33"/>
  <c r="N208" i="33"/>
  <c r="J208" i="33"/>
  <c r="H208" i="33"/>
  <c r="B208" i="33"/>
  <c r="A208" i="33"/>
  <c r="AI207" i="33"/>
  <c r="AF207" i="33"/>
  <c r="AB207" i="33"/>
  <c r="AA207" i="33"/>
  <c r="Z207" i="33"/>
  <c r="Y207" i="33"/>
  <c r="P207" i="33"/>
  <c r="N207" i="33"/>
  <c r="J207" i="33"/>
  <c r="H207" i="33"/>
  <c r="B207" i="33"/>
  <c r="A207" i="33"/>
  <c r="AI206" i="33"/>
  <c r="AF206" i="33"/>
  <c r="AB206" i="33"/>
  <c r="AA206" i="33"/>
  <c r="Z206" i="33"/>
  <c r="Y206" i="33"/>
  <c r="P206" i="33"/>
  <c r="N206" i="33"/>
  <c r="J206" i="33"/>
  <c r="H206" i="33"/>
  <c r="B206" i="33"/>
  <c r="A206" i="33"/>
  <c r="AI205" i="33"/>
  <c r="AF205" i="33"/>
  <c r="AB205" i="33"/>
  <c r="AA205" i="33"/>
  <c r="Z205" i="33"/>
  <c r="Y205" i="33"/>
  <c r="P205" i="33"/>
  <c r="N205" i="33"/>
  <c r="J205" i="33"/>
  <c r="H205" i="33"/>
  <c r="B205" i="33"/>
  <c r="A205" i="33"/>
  <c r="AI204" i="33"/>
  <c r="AF204" i="33"/>
  <c r="AB204" i="33"/>
  <c r="AA204" i="33"/>
  <c r="Z204" i="33"/>
  <c r="Y204" i="33"/>
  <c r="P204" i="33"/>
  <c r="N204" i="33"/>
  <c r="J204" i="33"/>
  <c r="H204" i="33"/>
  <c r="B204" i="33"/>
  <c r="A204" i="33"/>
  <c r="AI203" i="33"/>
  <c r="AF203" i="33"/>
  <c r="AB203" i="33"/>
  <c r="AA203" i="33"/>
  <c r="Z203" i="33"/>
  <c r="Y203" i="33"/>
  <c r="P203" i="33"/>
  <c r="N203" i="33"/>
  <c r="J203" i="33"/>
  <c r="H203" i="33"/>
  <c r="B203" i="33"/>
  <c r="A203" i="33"/>
  <c r="AI202" i="33"/>
  <c r="AF202" i="33"/>
  <c r="AB202" i="33"/>
  <c r="AA202" i="33"/>
  <c r="Z202" i="33"/>
  <c r="Y202" i="33"/>
  <c r="P202" i="33"/>
  <c r="N202" i="33"/>
  <c r="J202" i="33"/>
  <c r="H202" i="33"/>
  <c r="B202" i="33"/>
  <c r="A202" i="33"/>
  <c r="AI201" i="33"/>
  <c r="AF201" i="33"/>
  <c r="AB201" i="33"/>
  <c r="AA201" i="33"/>
  <c r="Z201" i="33"/>
  <c r="Y201" i="33"/>
  <c r="P201" i="33"/>
  <c r="N201" i="33"/>
  <c r="H201" i="33"/>
  <c r="B201" i="33"/>
  <c r="AI200" i="33"/>
  <c r="AF200" i="33"/>
  <c r="AB200" i="33"/>
  <c r="AA200" i="33"/>
  <c r="Z200" i="33"/>
  <c r="Y200" i="33"/>
  <c r="P200" i="33"/>
  <c r="N200" i="33"/>
  <c r="AI199" i="33"/>
  <c r="AF199" i="33"/>
  <c r="AB199" i="33"/>
  <c r="AA199" i="33"/>
  <c r="Z199" i="33"/>
  <c r="Y199" i="33"/>
  <c r="P199" i="33"/>
  <c r="N199" i="33"/>
  <c r="AI198" i="33"/>
  <c r="AF198" i="33"/>
  <c r="AB198" i="33"/>
  <c r="AA198" i="33"/>
  <c r="Z198" i="33"/>
  <c r="Y198" i="33"/>
  <c r="P198" i="33"/>
  <c r="N198" i="33"/>
  <c r="AI197" i="33"/>
  <c r="AF197" i="33"/>
  <c r="AB197" i="33"/>
  <c r="AA197" i="33"/>
  <c r="Z197" i="33"/>
  <c r="Y197" i="33"/>
  <c r="P197" i="33"/>
  <c r="N197" i="33"/>
  <c r="AI196" i="33"/>
  <c r="AF196" i="33"/>
  <c r="AB196" i="33"/>
  <c r="AA196" i="33"/>
  <c r="Z196" i="33"/>
  <c r="Y196" i="33"/>
  <c r="P196" i="33"/>
  <c r="N196" i="33"/>
  <c r="AI195" i="33"/>
  <c r="AF195" i="33"/>
  <c r="AB195" i="33"/>
  <c r="AA195" i="33"/>
  <c r="Z195" i="33"/>
  <c r="Y195" i="33"/>
  <c r="P195" i="33"/>
  <c r="N195" i="33"/>
  <c r="AI194" i="33"/>
  <c r="AF194" i="33"/>
  <c r="AB194" i="33"/>
  <c r="AA194" i="33"/>
  <c r="Z194" i="33"/>
  <c r="Y194" i="33"/>
  <c r="P194" i="33"/>
  <c r="N194" i="33"/>
  <c r="AI193" i="33"/>
  <c r="AF193" i="33"/>
  <c r="AB193" i="33"/>
  <c r="AA193" i="33"/>
  <c r="Z193" i="33"/>
  <c r="Y193" i="33"/>
  <c r="P193" i="33"/>
  <c r="N193" i="33"/>
  <c r="AI192" i="33"/>
  <c r="AF192" i="33"/>
  <c r="AB192" i="33"/>
  <c r="AA192" i="33"/>
  <c r="Z192" i="33"/>
  <c r="Y192" i="33"/>
  <c r="P192" i="33"/>
  <c r="N192" i="33"/>
  <c r="AI191" i="33"/>
  <c r="AF191" i="33"/>
  <c r="AB191" i="33"/>
  <c r="AA191" i="33"/>
  <c r="Z191" i="33"/>
  <c r="Y191" i="33"/>
  <c r="P191" i="33"/>
  <c r="N191" i="33"/>
  <c r="AI190" i="33"/>
  <c r="AF190" i="33"/>
  <c r="AB190" i="33"/>
  <c r="AA190" i="33"/>
  <c r="Z190" i="33"/>
  <c r="Y190" i="33"/>
  <c r="P190" i="33"/>
  <c r="N190" i="33"/>
  <c r="AI189" i="33"/>
  <c r="AF189" i="33"/>
  <c r="AB189" i="33"/>
  <c r="AA189" i="33"/>
  <c r="Z189" i="33"/>
  <c r="Y189" i="33"/>
  <c r="P189" i="33"/>
  <c r="N189" i="33"/>
  <c r="AI188" i="33"/>
  <c r="AF188" i="33"/>
  <c r="AB188" i="33"/>
  <c r="AA188" i="33"/>
  <c r="Z188" i="33"/>
  <c r="Y188" i="33"/>
  <c r="P188" i="33"/>
  <c r="N188" i="33"/>
  <c r="AI187" i="33"/>
  <c r="AF187" i="33"/>
  <c r="AB187" i="33"/>
  <c r="AA187" i="33"/>
  <c r="Z187" i="33"/>
  <c r="Y187" i="33"/>
  <c r="P187" i="33"/>
  <c r="N187" i="33"/>
  <c r="AI186" i="33"/>
  <c r="AF186" i="33"/>
  <c r="AB186" i="33"/>
  <c r="AA186" i="33"/>
  <c r="Z186" i="33"/>
  <c r="Y186" i="33"/>
  <c r="P186" i="33"/>
  <c r="N186" i="33"/>
  <c r="AI185" i="33"/>
  <c r="AF185" i="33"/>
  <c r="AB185" i="33"/>
  <c r="AA185" i="33"/>
  <c r="Z185" i="33"/>
  <c r="Y185" i="33"/>
  <c r="P185" i="33"/>
  <c r="N185" i="33"/>
  <c r="AI184" i="33"/>
  <c r="AF184" i="33"/>
  <c r="AB184" i="33"/>
  <c r="AA184" i="33"/>
  <c r="Z184" i="33"/>
  <c r="Y184" i="33"/>
  <c r="P184" i="33"/>
  <c r="N184" i="33"/>
  <c r="AI183" i="33"/>
  <c r="AF183" i="33"/>
  <c r="AB183" i="33"/>
  <c r="AA183" i="33"/>
  <c r="Z183" i="33"/>
  <c r="Y183" i="33"/>
  <c r="P183" i="33"/>
  <c r="N183" i="33"/>
  <c r="AI182" i="33"/>
  <c r="AF182" i="33"/>
  <c r="AB182" i="33"/>
  <c r="AA182" i="33"/>
  <c r="Z182" i="33"/>
  <c r="Y182" i="33"/>
  <c r="P182" i="33"/>
  <c r="N182" i="33"/>
  <c r="AI181" i="33"/>
  <c r="AF181" i="33"/>
  <c r="AB181" i="33"/>
  <c r="AA181" i="33"/>
  <c r="Z181" i="33"/>
  <c r="Y181" i="33"/>
  <c r="P181" i="33"/>
  <c r="N181" i="33"/>
  <c r="AI180" i="33"/>
  <c r="AF180" i="33"/>
  <c r="AB180" i="33"/>
  <c r="AA180" i="33"/>
  <c r="Z180" i="33"/>
  <c r="Y180" i="33"/>
  <c r="P180" i="33"/>
  <c r="N180" i="33"/>
  <c r="AI179" i="33"/>
  <c r="AF179" i="33"/>
  <c r="AB179" i="33"/>
  <c r="AA179" i="33"/>
  <c r="Z179" i="33"/>
  <c r="Y179" i="33"/>
  <c r="P179" i="33"/>
  <c r="N179" i="33"/>
  <c r="AI178" i="33"/>
  <c r="AF178" i="33"/>
  <c r="AB178" i="33"/>
  <c r="AA178" i="33"/>
  <c r="Z178" i="33"/>
  <c r="Y178" i="33"/>
  <c r="P178" i="33"/>
  <c r="N178" i="33"/>
  <c r="AI177" i="33"/>
  <c r="AF177" i="33"/>
  <c r="AB177" i="33"/>
  <c r="AA177" i="33"/>
  <c r="Z177" i="33"/>
  <c r="Y177" i="33"/>
  <c r="P177" i="33"/>
  <c r="N177" i="33"/>
  <c r="AI176" i="33"/>
  <c r="AF176" i="33"/>
  <c r="AB176" i="33"/>
  <c r="AA176" i="33"/>
  <c r="Z176" i="33"/>
  <c r="Y176" i="33"/>
  <c r="P176" i="33"/>
  <c r="N176" i="33"/>
  <c r="AI175" i="33"/>
  <c r="AF175" i="33"/>
  <c r="AB175" i="33"/>
  <c r="AA175" i="33"/>
  <c r="Z175" i="33"/>
  <c r="Y175" i="33"/>
  <c r="P175" i="33"/>
  <c r="N175" i="33"/>
  <c r="AI174" i="33"/>
  <c r="AF174" i="33"/>
  <c r="AB174" i="33"/>
  <c r="AA174" i="33"/>
  <c r="Z174" i="33"/>
  <c r="Y174" i="33"/>
  <c r="R174" i="33"/>
  <c r="P174" i="33"/>
  <c r="N174" i="33"/>
  <c r="AI173" i="33"/>
  <c r="AF173" i="33"/>
  <c r="AB173" i="33"/>
  <c r="AA173" i="33"/>
  <c r="Z173" i="33"/>
  <c r="Y173" i="33"/>
  <c r="R173" i="33"/>
  <c r="P173" i="33"/>
  <c r="N173" i="33"/>
  <c r="AI172" i="33"/>
  <c r="AF172" i="33"/>
  <c r="AB172" i="33"/>
  <c r="AA172" i="33"/>
  <c r="Z172" i="33"/>
  <c r="Y172" i="33"/>
  <c r="R172" i="33"/>
  <c r="P172" i="33"/>
  <c r="N172" i="33"/>
  <c r="AI171" i="33"/>
  <c r="AF171" i="33"/>
  <c r="AB171" i="33"/>
  <c r="AA171" i="33"/>
  <c r="Z171" i="33"/>
  <c r="Y171" i="33"/>
  <c r="R171" i="33"/>
  <c r="P171" i="33"/>
  <c r="N171" i="33"/>
  <c r="AI170" i="33"/>
  <c r="AF170" i="33"/>
  <c r="AB170" i="33"/>
  <c r="AA170" i="33"/>
  <c r="Z170" i="33"/>
  <c r="Y170" i="33"/>
  <c r="R170" i="33"/>
  <c r="P170" i="33"/>
  <c r="N170" i="33"/>
  <c r="AI169" i="33"/>
  <c r="AF169" i="33"/>
  <c r="AB169" i="33"/>
  <c r="AA169" i="33"/>
  <c r="Z169" i="33"/>
  <c r="Y169" i="33"/>
  <c r="R169" i="33"/>
  <c r="P169" i="33"/>
  <c r="N169" i="33"/>
  <c r="AI168" i="33"/>
  <c r="AF168" i="33"/>
  <c r="AB168" i="33"/>
  <c r="AA168" i="33"/>
  <c r="Z168" i="33"/>
  <c r="Y168" i="33"/>
  <c r="R168" i="33"/>
  <c r="P168" i="33"/>
  <c r="N168" i="33"/>
  <c r="AI167" i="33"/>
  <c r="AF167" i="33"/>
  <c r="AB167" i="33"/>
  <c r="AA167" i="33"/>
  <c r="Z167" i="33"/>
  <c r="Y167" i="33"/>
  <c r="R167" i="33"/>
  <c r="P167" i="33"/>
  <c r="N167" i="33"/>
  <c r="AI166" i="33"/>
  <c r="AF166" i="33"/>
  <c r="AB166" i="33"/>
  <c r="AA166" i="33"/>
  <c r="Z166" i="33"/>
  <c r="Y166" i="33"/>
  <c r="R166" i="33"/>
  <c r="P166" i="33"/>
  <c r="N166" i="33"/>
  <c r="AI165" i="33"/>
  <c r="AF165" i="33"/>
  <c r="AB165" i="33"/>
  <c r="AA165" i="33"/>
  <c r="Z165" i="33"/>
  <c r="Y165" i="33"/>
  <c r="R165" i="33"/>
  <c r="P165" i="33"/>
  <c r="N165" i="33"/>
  <c r="AI164" i="33"/>
  <c r="AF164" i="33"/>
  <c r="AB164" i="33"/>
  <c r="AA164" i="33"/>
  <c r="Z164" i="33"/>
  <c r="Y164" i="33"/>
  <c r="R164" i="33"/>
  <c r="P164" i="33"/>
  <c r="N164" i="33"/>
  <c r="AI163" i="33"/>
  <c r="AF163" i="33"/>
  <c r="AB163" i="33"/>
  <c r="AA163" i="33"/>
  <c r="Z163" i="33"/>
  <c r="Y163" i="33"/>
  <c r="R163" i="33"/>
  <c r="P163" i="33"/>
  <c r="N163" i="33"/>
  <c r="AI162" i="33"/>
  <c r="AF162" i="33"/>
  <c r="AB162" i="33"/>
  <c r="AA162" i="33"/>
  <c r="Z162" i="33"/>
  <c r="Y162" i="33"/>
  <c r="R162" i="33"/>
  <c r="P162" i="33"/>
  <c r="N162" i="33"/>
  <c r="AI161" i="33"/>
  <c r="AF161" i="33"/>
  <c r="AB161" i="33"/>
  <c r="AA161" i="33"/>
  <c r="Z161" i="33"/>
  <c r="Y161" i="33"/>
  <c r="R161" i="33"/>
  <c r="P161" i="33"/>
  <c r="N161" i="33"/>
  <c r="AI160" i="33"/>
  <c r="AF160" i="33"/>
  <c r="AB160" i="33"/>
  <c r="AA160" i="33"/>
  <c r="Z160" i="33"/>
  <c r="Y160" i="33"/>
  <c r="R160" i="33"/>
  <c r="P160" i="33"/>
  <c r="N160" i="33"/>
  <c r="AI159" i="33"/>
  <c r="AF159" i="33"/>
  <c r="AB159" i="33"/>
  <c r="AA159" i="33"/>
  <c r="Z159" i="33"/>
  <c r="Y159" i="33"/>
  <c r="R159" i="33"/>
  <c r="P159" i="33"/>
  <c r="N159" i="33"/>
  <c r="AI158" i="33"/>
  <c r="AF158" i="33"/>
  <c r="AB158" i="33"/>
  <c r="AA158" i="33"/>
  <c r="Z158" i="33"/>
  <c r="Y158" i="33"/>
  <c r="R158" i="33"/>
  <c r="P158" i="33"/>
  <c r="N158" i="33"/>
  <c r="AI157" i="33"/>
  <c r="AF157" i="33"/>
  <c r="AB157" i="33"/>
  <c r="AA157" i="33"/>
  <c r="Z157" i="33"/>
  <c r="Y157" i="33"/>
  <c r="R157" i="33"/>
  <c r="P157" i="33"/>
  <c r="N157" i="33"/>
  <c r="AI156" i="33"/>
  <c r="AF156" i="33"/>
  <c r="AB156" i="33"/>
  <c r="AA156" i="33"/>
  <c r="Z156" i="33"/>
  <c r="Y156" i="33"/>
  <c r="R156" i="33"/>
  <c r="P156" i="33"/>
  <c r="N156" i="33"/>
  <c r="AI155" i="33"/>
  <c r="AF155" i="33"/>
  <c r="AB155" i="33"/>
  <c r="AA155" i="33"/>
  <c r="Z155" i="33"/>
  <c r="Y155" i="33"/>
  <c r="P155" i="33"/>
  <c r="N155" i="33"/>
  <c r="AI154" i="33"/>
  <c r="AF154" i="33"/>
  <c r="AB154" i="33"/>
  <c r="AA154" i="33"/>
  <c r="Z154" i="33"/>
  <c r="Y154" i="33"/>
  <c r="P154" i="33"/>
  <c r="N154" i="33"/>
  <c r="AI153" i="33"/>
  <c r="AF153" i="33"/>
  <c r="AB153" i="33"/>
  <c r="AA153" i="33"/>
  <c r="Z153" i="33"/>
  <c r="Y153" i="33"/>
  <c r="P153" i="33"/>
  <c r="N153" i="33"/>
  <c r="AI152" i="33"/>
  <c r="AF152" i="33"/>
  <c r="AB152" i="33"/>
  <c r="AA152" i="33"/>
  <c r="Z152" i="33"/>
  <c r="Y152" i="33"/>
  <c r="P152" i="33"/>
  <c r="N152" i="33"/>
  <c r="AI151" i="33"/>
  <c r="AF151" i="33"/>
  <c r="AB151" i="33"/>
  <c r="AA151" i="33"/>
  <c r="Z151" i="33"/>
  <c r="Y151" i="33"/>
  <c r="P151" i="33"/>
  <c r="N151" i="33"/>
  <c r="AI150" i="33"/>
  <c r="AF150" i="33"/>
  <c r="AB150" i="33"/>
  <c r="AA150" i="33"/>
  <c r="Z150" i="33"/>
  <c r="Y150" i="33"/>
  <c r="P150" i="33"/>
  <c r="N150" i="33"/>
  <c r="AI149" i="33"/>
  <c r="AF149" i="33"/>
  <c r="AB149" i="33"/>
  <c r="AA149" i="33"/>
  <c r="Z149" i="33"/>
  <c r="Y149" i="33"/>
  <c r="P149" i="33"/>
  <c r="N149" i="33"/>
  <c r="AI148" i="33"/>
  <c r="AF148" i="33"/>
  <c r="AB148" i="33"/>
  <c r="AA148" i="33"/>
  <c r="Z148" i="33"/>
  <c r="Y148" i="33"/>
  <c r="P148" i="33"/>
  <c r="N148" i="33"/>
  <c r="AI147" i="33"/>
  <c r="AF147" i="33"/>
  <c r="AB147" i="33"/>
  <c r="AA147" i="33"/>
  <c r="Z147" i="33"/>
  <c r="Y147" i="33"/>
  <c r="P147" i="33"/>
  <c r="N147" i="33"/>
  <c r="AI146" i="33"/>
  <c r="AF146" i="33"/>
  <c r="AB146" i="33"/>
  <c r="AA146" i="33"/>
  <c r="Z146" i="33"/>
  <c r="Y146" i="33"/>
  <c r="P146" i="33"/>
  <c r="N146" i="33"/>
  <c r="AI145" i="33"/>
  <c r="AF145" i="33"/>
  <c r="AB145" i="33"/>
  <c r="AA145" i="33"/>
  <c r="Z145" i="33"/>
  <c r="Y145" i="33"/>
  <c r="P145" i="33"/>
  <c r="N145" i="33"/>
  <c r="AI144" i="33"/>
  <c r="AF144" i="33"/>
  <c r="AB144" i="33"/>
  <c r="AA144" i="33"/>
  <c r="Z144" i="33"/>
  <c r="Y144" i="33"/>
  <c r="P144" i="33"/>
  <c r="N144" i="33"/>
  <c r="AI143" i="33"/>
  <c r="AF143" i="33"/>
  <c r="AB143" i="33"/>
  <c r="AA143" i="33"/>
  <c r="Z143" i="33"/>
  <c r="Y143" i="33"/>
  <c r="P143" i="33"/>
  <c r="N143" i="33"/>
  <c r="AI142" i="33"/>
  <c r="AF142" i="33"/>
  <c r="AB142" i="33"/>
  <c r="AA142" i="33"/>
  <c r="Z142" i="33"/>
  <c r="Y142" i="33"/>
  <c r="P142" i="33"/>
  <c r="N142" i="33"/>
  <c r="AI141" i="33"/>
  <c r="AF141" i="33"/>
  <c r="AB141" i="33"/>
  <c r="AA141" i="33"/>
  <c r="Z141" i="33"/>
  <c r="Y141" i="33"/>
  <c r="P141" i="33"/>
  <c r="N141" i="33"/>
  <c r="AI140" i="33"/>
  <c r="AF140" i="33"/>
  <c r="AB140" i="33"/>
  <c r="AA140" i="33"/>
  <c r="Z140" i="33"/>
  <c r="Y140" i="33"/>
  <c r="P140" i="33"/>
  <c r="N140" i="33"/>
  <c r="AI139" i="33"/>
  <c r="AF139" i="33"/>
  <c r="AB139" i="33"/>
  <c r="AA139" i="33"/>
  <c r="Z139" i="33"/>
  <c r="Y139" i="33"/>
  <c r="P139" i="33"/>
  <c r="N139" i="33"/>
  <c r="AI138" i="33"/>
  <c r="AF138" i="33"/>
  <c r="AB138" i="33"/>
  <c r="AA138" i="33"/>
  <c r="Z138" i="33"/>
  <c r="Y138" i="33"/>
  <c r="P138" i="33"/>
  <c r="N138" i="33"/>
  <c r="AI137" i="33"/>
  <c r="AF137" i="33"/>
  <c r="AB137" i="33"/>
  <c r="AA137" i="33"/>
  <c r="Z137" i="33"/>
  <c r="Y137" i="33"/>
  <c r="P137" i="33"/>
  <c r="N137" i="33"/>
  <c r="AI136" i="33"/>
  <c r="AF136" i="33"/>
  <c r="AB136" i="33"/>
  <c r="AA136" i="33"/>
  <c r="Z136" i="33"/>
  <c r="Y136" i="33"/>
  <c r="P136" i="33"/>
  <c r="N136" i="33"/>
  <c r="AI135" i="33"/>
  <c r="AF135" i="33"/>
  <c r="AB135" i="33"/>
  <c r="AA135" i="33"/>
  <c r="Z135" i="33"/>
  <c r="Y135" i="33"/>
  <c r="P135" i="33"/>
  <c r="N135" i="33"/>
  <c r="AI134" i="33"/>
  <c r="AF134" i="33"/>
  <c r="AB134" i="33"/>
  <c r="AA134" i="33"/>
  <c r="Z134" i="33"/>
  <c r="Y134" i="33"/>
  <c r="P134" i="33"/>
  <c r="N134" i="33"/>
  <c r="AI133" i="33"/>
  <c r="AF133" i="33"/>
  <c r="AB133" i="33"/>
  <c r="AA133" i="33"/>
  <c r="Z133" i="33"/>
  <c r="Y133" i="33"/>
  <c r="P133" i="33"/>
  <c r="N133" i="33"/>
  <c r="AI132" i="33"/>
  <c r="AF132" i="33"/>
  <c r="AB132" i="33"/>
  <c r="AA132" i="33"/>
  <c r="Z132" i="33"/>
  <c r="Y132" i="33"/>
  <c r="P132" i="33"/>
  <c r="N132" i="33"/>
  <c r="AI131" i="33"/>
  <c r="AF131" i="33"/>
  <c r="AB131" i="33"/>
  <c r="AA131" i="33"/>
  <c r="Z131" i="33"/>
  <c r="Y131" i="33"/>
  <c r="P131" i="33"/>
  <c r="N131" i="33"/>
  <c r="AI130" i="33"/>
  <c r="AF130" i="33"/>
  <c r="AB130" i="33"/>
  <c r="AA130" i="33"/>
  <c r="Z130" i="33"/>
  <c r="Y130" i="33"/>
  <c r="P130" i="33"/>
  <c r="N130" i="33"/>
  <c r="AI129" i="33"/>
  <c r="AF129" i="33"/>
  <c r="AB129" i="33"/>
  <c r="AA129" i="33"/>
  <c r="Z129" i="33"/>
  <c r="Y129" i="33"/>
  <c r="P129" i="33"/>
  <c r="N129" i="33"/>
  <c r="AI128" i="33"/>
  <c r="AF128" i="33"/>
  <c r="AB128" i="33"/>
  <c r="AA128" i="33"/>
  <c r="Z128" i="33"/>
  <c r="Y128" i="33"/>
  <c r="P128" i="33"/>
  <c r="N128" i="33"/>
  <c r="AI127" i="33"/>
  <c r="AF127" i="33"/>
  <c r="AB127" i="33"/>
  <c r="AA127" i="33"/>
  <c r="Z127" i="33"/>
  <c r="Y127" i="33"/>
  <c r="P127" i="33"/>
  <c r="N127" i="33"/>
  <c r="AI126" i="33"/>
  <c r="AF126" i="33"/>
  <c r="AB126" i="33"/>
  <c r="AA126" i="33"/>
  <c r="Z126" i="33"/>
  <c r="Y126" i="33"/>
  <c r="P126" i="33"/>
  <c r="N126" i="33"/>
  <c r="AI125" i="33"/>
  <c r="AF125" i="33"/>
  <c r="AB125" i="33"/>
  <c r="AA125" i="33"/>
  <c r="Z125" i="33"/>
  <c r="Y125" i="33"/>
  <c r="P125" i="33"/>
  <c r="N125" i="33"/>
  <c r="AI124" i="33"/>
  <c r="AF124" i="33"/>
  <c r="AB124" i="33"/>
  <c r="AA124" i="33"/>
  <c r="Z124" i="33"/>
  <c r="Y124" i="33"/>
  <c r="P124" i="33"/>
  <c r="N124" i="33"/>
  <c r="AI123" i="33"/>
  <c r="AF123" i="33"/>
  <c r="AB123" i="33"/>
  <c r="AA123" i="33"/>
  <c r="Z123" i="33"/>
  <c r="Y123" i="33"/>
  <c r="P123" i="33"/>
  <c r="N123" i="33"/>
  <c r="AI122" i="33"/>
  <c r="AF122" i="33"/>
  <c r="AB122" i="33"/>
  <c r="AA122" i="33"/>
  <c r="Z122" i="33"/>
  <c r="Y122" i="33"/>
  <c r="P122" i="33"/>
  <c r="N122" i="33"/>
  <c r="AI121" i="33"/>
  <c r="AF121" i="33"/>
  <c r="AB121" i="33"/>
  <c r="AA121" i="33"/>
  <c r="Z121" i="33"/>
  <c r="Y121" i="33"/>
  <c r="P121" i="33"/>
  <c r="N121" i="33"/>
  <c r="AI120" i="33"/>
  <c r="AF120" i="33"/>
  <c r="AB120" i="33"/>
  <c r="AA120" i="33"/>
  <c r="Z120" i="33"/>
  <c r="Y120" i="33"/>
  <c r="P120" i="33"/>
  <c r="N120" i="33"/>
  <c r="AI119" i="33"/>
  <c r="AF119" i="33"/>
  <c r="AB119" i="33"/>
  <c r="AA119" i="33"/>
  <c r="Z119" i="33"/>
  <c r="Y119" i="33"/>
  <c r="P119" i="33"/>
  <c r="N119" i="33"/>
  <c r="AI118" i="33"/>
  <c r="AF118" i="33"/>
  <c r="AB118" i="33"/>
  <c r="AA118" i="33"/>
  <c r="Z118" i="33"/>
  <c r="Y118" i="33"/>
  <c r="P118" i="33"/>
  <c r="N118" i="33"/>
  <c r="AI117" i="33"/>
  <c r="AF117" i="33"/>
  <c r="AB117" i="33"/>
  <c r="AA117" i="33"/>
  <c r="Z117" i="33"/>
  <c r="Y117" i="33"/>
  <c r="P117" i="33"/>
  <c r="N117" i="33"/>
  <c r="AI116" i="33"/>
  <c r="AF116" i="33"/>
  <c r="AB116" i="33"/>
  <c r="AA116" i="33"/>
  <c r="Z116" i="33"/>
  <c r="Y116" i="33"/>
  <c r="P116" i="33"/>
  <c r="N116" i="33"/>
  <c r="AI115" i="33"/>
  <c r="AF115" i="33"/>
  <c r="AB115" i="33"/>
  <c r="AA115" i="33"/>
  <c r="Z115" i="33"/>
  <c r="Y115" i="33"/>
  <c r="P115" i="33"/>
  <c r="N115" i="33"/>
  <c r="AI114" i="33"/>
  <c r="AF114" i="33"/>
  <c r="AB114" i="33"/>
  <c r="AA114" i="33"/>
  <c r="Z114" i="33"/>
  <c r="Y114" i="33"/>
  <c r="P114" i="33"/>
  <c r="N114" i="33"/>
  <c r="AI113" i="33"/>
  <c r="AF113" i="33"/>
  <c r="AB113" i="33"/>
  <c r="AA113" i="33"/>
  <c r="Z113" i="33"/>
  <c r="Y113" i="33"/>
  <c r="P113" i="33"/>
  <c r="N113" i="33"/>
  <c r="AI112" i="33"/>
  <c r="AF112" i="33"/>
  <c r="AB112" i="33"/>
  <c r="AA112" i="33"/>
  <c r="Z112" i="33"/>
  <c r="Y112" i="33"/>
  <c r="P112" i="33"/>
  <c r="N112" i="33"/>
  <c r="AI111" i="33"/>
  <c r="AF111" i="33"/>
  <c r="AB111" i="33"/>
  <c r="AA111" i="33"/>
  <c r="Z111" i="33"/>
  <c r="Y111" i="33"/>
  <c r="P111" i="33"/>
  <c r="N111" i="33"/>
  <c r="AI110" i="33"/>
  <c r="AF110" i="33"/>
  <c r="AB110" i="33"/>
  <c r="AA110" i="33"/>
  <c r="Z110" i="33"/>
  <c r="Y110" i="33"/>
  <c r="P110" i="33"/>
  <c r="N110" i="33"/>
  <c r="AI109" i="33"/>
  <c r="AF109" i="33"/>
  <c r="AB109" i="33"/>
  <c r="AA109" i="33"/>
  <c r="Z109" i="33"/>
  <c r="Y109" i="33"/>
  <c r="P109" i="33"/>
  <c r="N109" i="33"/>
  <c r="AI108" i="33"/>
  <c r="AF108" i="33"/>
  <c r="AB108" i="33"/>
  <c r="AA108" i="33"/>
  <c r="Z108" i="33"/>
  <c r="Y108" i="33"/>
  <c r="P108" i="33"/>
  <c r="N108" i="33"/>
  <c r="AI107" i="33"/>
  <c r="AF107" i="33"/>
  <c r="AB107" i="33"/>
  <c r="AA107" i="33"/>
  <c r="Z107" i="33"/>
  <c r="Y107" i="33"/>
  <c r="P107" i="33"/>
  <c r="N107" i="33"/>
  <c r="AI106" i="33"/>
  <c r="AF106" i="33"/>
  <c r="AB106" i="33"/>
  <c r="AA106" i="33"/>
  <c r="Z106" i="33"/>
  <c r="Y106" i="33"/>
  <c r="P106" i="33"/>
  <c r="N106" i="33"/>
  <c r="AI105" i="33"/>
  <c r="AF105" i="33"/>
  <c r="AB105" i="33"/>
  <c r="AA105" i="33"/>
  <c r="Z105" i="33"/>
  <c r="Y105" i="33"/>
  <c r="P105" i="33"/>
  <c r="N105" i="33"/>
  <c r="AI104" i="33"/>
  <c r="AF104" i="33"/>
  <c r="AB104" i="33"/>
  <c r="AA104" i="33"/>
  <c r="Z104" i="33"/>
  <c r="Y104" i="33"/>
  <c r="P104" i="33"/>
  <c r="N104" i="33"/>
  <c r="AI103" i="33"/>
  <c r="AF103" i="33"/>
  <c r="AB103" i="33"/>
  <c r="AA103" i="33"/>
  <c r="Z103" i="33"/>
  <c r="Y103" i="33"/>
  <c r="P103" i="33"/>
  <c r="N103" i="33"/>
  <c r="AI102" i="33"/>
  <c r="AF102" i="33"/>
  <c r="AB102" i="33"/>
  <c r="AA102" i="33"/>
  <c r="Z102" i="33"/>
  <c r="Y102" i="33"/>
  <c r="P102" i="33"/>
  <c r="N102" i="33"/>
  <c r="AI101" i="33"/>
  <c r="AF101" i="33"/>
  <c r="AB101" i="33"/>
  <c r="AA101" i="33"/>
  <c r="Z101" i="33"/>
  <c r="Y101" i="33"/>
  <c r="P101" i="33"/>
  <c r="N101" i="33"/>
  <c r="AI100" i="33"/>
  <c r="AF100" i="33"/>
  <c r="AB100" i="33"/>
  <c r="AA100" i="33"/>
  <c r="Z100" i="33"/>
  <c r="Y100" i="33"/>
  <c r="P100" i="33"/>
  <c r="N100" i="33"/>
  <c r="AI99" i="33"/>
  <c r="AF99" i="33"/>
  <c r="AB99" i="33"/>
  <c r="AA99" i="33"/>
  <c r="Z99" i="33"/>
  <c r="Y99" i="33"/>
  <c r="P99" i="33"/>
  <c r="N99" i="33"/>
  <c r="AI98" i="33"/>
  <c r="AF98" i="33"/>
  <c r="AB98" i="33"/>
  <c r="AA98" i="33"/>
  <c r="Z98" i="33"/>
  <c r="Y98" i="33"/>
  <c r="P98" i="33"/>
  <c r="N98" i="33"/>
  <c r="AI97" i="33"/>
  <c r="AF97" i="33"/>
  <c r="AB97" i="33"/>
  <c r="AA97" i="33"/>
  <c r="Z97" i="33"/>
  <c r="Y97" i="33"/>
  <c r="P97" i="33"/>
  <c r="N97" i="33"/>
  <c r="AI96" i="33"/>
  <c r="AF96" i="33"/>
  <c r="AB96" i="33"/>
  <c r="AA96" i="33"/>
  <c r="Z96" i="33"/>
  <c r="Y96" i="33"/>
  <c r="P96" i="33"/>
  <c r="N96" i="33"/>
  <c r="AI95" i="33"/>
  <c r="AF95" i="33"/>
  <c r="AB95" i="33"/>
  <c r="AA95" i="33"/>
  <c r="Z95" i="33"/>
  <c r="Y95" i="33"/>
  <c r="P95" i="33"/>
  <c r="N95" i="33"/>
  <c r="AI94" i="33"/>
  <c r="AF94" i="33"/>
  <c r="AB94" i="33"/>
  <c r="AA94" i="33"/>
  <c r="Z94" i="33"/>
  <c r="Y94" i="33"/>
  <c r="P94" i="33"/>
  <c r="N94" i="33"/>
  <c r="AI93" i="33"/>
  <c r="AF93" i="33"/>
  <c r="AB93" i="33"/>
  <c r="AA93" i="33"/>
  <c r="Z93" i="33"/>
  <c r="Y93" i="33"/>
  <c r="P93" i="33"/>
  <c r="N93" i="33"/>
  <c r="AI92" i="33"/>
  <c r="AF92" i="33"/>
  <c r="AB92" i="33"/>
  <c r="AA92" i="33"/>
  <c r="Z92" i="33"/>
  <c r="Y92" i="33"/>
  <c r="P92" i="33"/>
  <c r="N92" i="33"/>
  <c r="AI91" i="33"/>
  <c r="AF91" i="33"/>
  <c r="AB91" i="33"/>
  <c r="AA91" i="33"/>
  <c r="Z91" i="33"/>
  <c r="Y91" i="33"/>
  <c r="P91" i="33"/>
  <c r="N91" i="33"/>
  <c r="AI90" i="33"/>
  <c r="AF90" i="33"/>
  <c r="AB90" i="33"/>
  <c r="AA90" i="33"/>
  <c r="Z90" i="33"/>
  <c r="Y90" i="33"/>
  <c r="P90" i="33"/>
  <c r="N90" i="33"/>
  <c r="AI89" i="33"/>
  <c r="AF89" i="33"/>
  <c r="AB89" i="33"/>
  <c r="AA89" i="33"/>
  <c r="Z89" i="33"/>
  <c r="Y89" i="33"/>
  <c r="P89" i="33"/>
  <c r="N89" i="33"/>
  <c r="AI88" i="33"/>
  <c r="AF88" i="33"/>
  <c r="AB88" i="33"/>
  <c r="AA88" i="33"/>
  <c r="Z88" i="33"/>
  <c r="Y88" i="33"/>
  <c r="P88" i="33"/>
  <c r="N88" i="33"/>
  <c r="AI87" i="33"/>
  <c r="AF87" i="33"/>
  <c r="AB87" i="33"/>
  <c r="AA87" i="33"/>
  <c r="Z87" i="33"/>
  <c r="Y87" i="33"/>
  <c r="P87" i="33"/>
  <c r="N87" i="33"/>
  <c r="AI86" i="33"/>
  <c r="AF86" i="33"/>
  <c r="AB86" i="33"/>
  <c r="AA86" i="33"/>
  <c r="Z86" i="33"/>
  <c r="Y86" i="33"/>
  <c r="P86" i="33"/>
  <c r="N86" i="33"/>
  <c r="AI85" i="33"/>
  <c r="AF85" i="33"/>
  <c r="AB85" i="33"/>
  <c r="AA85" i="33"/>
  <c r="Z85" i="33"/>
  <c r="Y85" i="33"/>
  <c r="P85" i="33"/>
  <c r="N85" i="33"/>
  <c r="AI84" i="33"/>
  <c r="AF84" i="33"/>
  <c r="AB84" i="33"/>
  <c r="AA84" i="33"/>
  <c r="Z84" i="33"/>
  <c r="Y84" i="33"/>
  <c r="P84" i="33"/>
  <c r="N84" i="33"/>
  <c r="AI83" i="33"/>
  <c r="AF83" i="33"/>
  <c r="AB83" i="33"/>
  <c r="AA83" i="33"/>
  <c r="Z83" i="33"/>
  <c r="Y83" i="33"/>
  <c r="P83" i="33"/>
  <c r="N83" i="33"/>
  <c r="AI82" i="33"/>
  <c r="AF82" i="33"/>
  <c r="AB82" i="33"/>
  <c r="AA82" i="33"/>
  <c r="Z82" i="33"/>
  <c r="Y82" i="33"/>
  <c r="P82" i="33"/>
  <c r="N82" i="33"/>
  <c r="AI81" i="33"/>
  <c r="AF81" i="33"/>
  <c r="AB81" i="33"/>
  <c r="AA81" i="33"/>
  <c r="Z81" i="33"/>
  <c r="Y81" i="33"/>
  <c r="P81" i="33"/>
  <c r="N81" i="33"/>
  <c r="AI80" i="33"/>
  <c r="AF80" i="33"/>
  <c r="AB80" i="33"/>
  <c r="AA80" i="33"/>
  <c r="Z80" i="33"/>
  <c r="Y80" i="33"/>
  <c r="P80" i="33"/>
  <c r="N80" i="33"/>
  <c r="AI79" i="33"/>
  <c r="AF79" i="33"/>
  <c r="AB79" i="33"/>
  <c r="AA79" i="33"/>
  <c r="Z79" i="33"/>
  <c r="Y79" i="33"/>
  <c r="P79" i="33"/>
  <c r="N79" i="33"/>
  <c r="AI78" i="33"/>
  <c r="AF78" i="33"/>
  <c r="AB78" i="33"/>
  <c r="AA78" i="33"/>
  <c r="Z78" i="33"/>
  <c r="Y78" i="33"/>
  <c r="P78" i="33"/>
  <c r="N78" i="33"/>
  <c r="AI77" i="33"/>
  <c r="AF77" i="33"/>
  <c r="AB77" i="33"/>
  <c r="AA77" i="33"/>
  <c r="Z77" i="33"/>
  <c r="Y77" i="33"/>
  <c r="P77" i="33"/>
  <c r="N77" i="33"/>
  <c r="AI76" i="33"/>
  <c r="AF76" i="33"/>
  <c r="AB76" i="33"/>
  <c r="AA76" i="33"/>
  <c r="Z76" i="33"/>
  <c r="Y76" i="33"/>
  <c r="P76" i="33"/>
  <c r="N76" i="33"/>
  <c r="AI75" i="33"/>
  <c r="AF75" i="33"/>
  <c r="AB75" i="33"/>
  <c r="AA75" i="33"/>
  <c r="Z75" i="33"/>
  <c r="Y75" i="33"/>
  <c r="P75" i="33"/>
  <c r="N75" i="33"/>
  <c r="AI74" i="33"/>
  <c r="AF74" i="33"/>
  <c r="AB74" i="33"/>
  <c r="AA74" i="33"/>
  <c r="Z74" i="33"/>
  <c r="Y74" i="33"/>
  <c r="P74" i="33"/>
  <c r="N74" i="33"/>
  <c r="AI73" i="33"/>
  <c r="AF73" i="33"/>
  <c r="AB73" i="33"/>
  <c r="AA73" i="33"/>
  <c r="Z73" i="33"/>
  <c r="Y73" i="33"/>
  <c r="P73" i="33"/>
  <c r="N73" i="33"/>
  <c r="AI72" i="33"/>
  <c r="AF72" i="33"/>
  <c r="AB72" i="33"/>
  <c r="AA72" i="33"/>
  <c r="Z72" i="33"/>
  <c r="Y72" i="33"/>
  <c r="P72" i="33"/>
  <c r="N72" i="33"/>
  <c r="AI71" i="33"/>
  <c r="AF71" i="33"/>
  <c r="P71" i="33"/>
  <c r="N71" i="33"/>
  <c r="AI70" i="33"/>
  <c r="AF70" i="33"/>
  <c r="AB70" i="33"/>
  <c r="AA70" i="33"/>
  <c r="Z70" i="33"/>
  <c r="Y70" i="33"/>
  <c r="P70" i="33"/>
  <c r="N70" i="33"/>
  <c r="AI69" i="33"/>
  <c r="AF69" i="33"/>
  <c r="AB69" i="33"/>
  <c r="AA69" i="33"/>
  <c r="Z69" i="33"/>
  <c r="Y69" i="33"/>
  <c r="P69" i="33"/>
  <c r="N69" i="33"/>
  <c r="AI68" i="33"/>
  <c r="AF68" i="33"/>
  <c r="AB68" i="33"/>
  <c r="AA68" i="33"/>
  <c r="Z68" i="33"/>
  <c r="Y68" i="33"/>
  <c r="P68" i="33"/>
  <c r="N68" i="33"/>
  <c r="AI67" i="33"/>
  <c r="AF67" i="33"/>
  <c r="AB67" i="33"/>
  <c r="AA67" i="33"/>
  <c r="Z67" i="33"/>
  <c r="Y67" i="33"/>
  <c r="P67" i="33"/>
  <c r="N67" i="33"/>
  <c r="AI66" i="33"/>
  <c r="AF66" i="33"/>
  <c r="P66" i="33"/>
  <c r="N66" i="33"/>
  <c r="AI65" i="33"/>
  <c r="AF65" i="33"/>
  <c r="AB65" i="33"/>
  <c r="AA65" i="33"/>
  <c r="Z65" i="33"/>
  <c r="Y65" i="33"/>
  <c r="P65" i="33"/>
  <c r="N65" i="33"/>
  <c r="AI64" i="33"/>
  <c r="AF64" i="33"/>
  <c r="AB64" i="33"/>
  <c r="AA64" i="33"/>
  <c r="Z64" i="33"/>
  <c r="Y64" i="33"/>
  <c r="P64" i="33"/>
  <c r="N64" i="33"/>
  <c r="AI63" i="33"/>
  <c r="AF63" i="33"/>
  <c r="P63" i="33"/>
  <c r="N63" i="33"/>
  <c r="AI62" i="33"/>
  <c r="AF62" i="33"/>
  <c r="AB62" i="33"/>
  <c r="AA62" i="33"/>
  <c r="Z62" i="33"/>
  <c r="Y62" i="33"/>
  <c r="P62" i="33"/>
  <c r="N62" i="33"/>
  <c r="AI61" i="33"/>
  <c r="AF61" i="33"/>
  <c r="AB61" i="33"/>
  <c r="AA61" i="33"/>
  <c r="Z61" i="33"/>
  <c r="Y61" i="33"/>
  <c r="P61" i="33"/>
  <c r="N61" i="33"/>
  <c r="AI60" i="33"/>
  <c r="AF60" i="33"/>
  <c r="P60" i="33"/>
  <c r="N60" i="33"/>
  <c r="AI59" i="33"/>
  <c r="AF59" i="33"/>
  <c r="AB59" i="33"/>
  <c r="AA59" i="33"/>
  <c r="Z59" i="33"/>
  <c r="Y59" i="33"/>
  <c r="P59" i="33"/>
  <c r="N59" i="33"/>
  <c r="AI58" i="33"/>
  <c r="AF58" i="33"/>
  <c r="AB58" i="33"/>
  <c r="AA58" i="33"/>
  <c r="Z58" i="33"/>
  <c r="Y58" i="33"/>
  <c r="P58" i="33"/>
  <c r="N58" i="33"/>
  <c r="AI57" i="33"/>
  <c r="AF57" i="33"/>
  <c r="AB57" i="33"/>
  <c r="AA57" i="33"/>
  <c r="Z57" i="33"/>
  <c r="Y57" i="33"/>
  <c r="P57" i="33"/>
  <c r="N57" i="33"/>
  <c r="AI56" i="33"/>
  <c r="AF56" i="33"/>
  <c r="AB56" i="33"/>
  <c r="AA56" i="33"/>
  <c r="Z56" i="33"/>
  <c r="Y56" i="33"/>
  <c r="P56" i="33"/>
  <c r="N56" i="33"/>
  <c r="AI55" i="33"/>
  <c r="AF55" i="33"/>
  <c r="P55" i="33"/>
  <c r="N55" i="33"/>
  <c r="AI54" i="33"/>
  <c r="AF54" i="33"/>
  <c r="AB54" i="33"/>
  <c r="AA54" i="33"/>
  <c r="Z54" i="33"/>
  <c r="Y54" i="33"/>
  <c r="P54" i="33"/>
  <c r="N54" i="33"/>
  <c r="AI53" i="33"/>
  <c r="AF53" i="33"/>
  <c r="AB53" i="33"/>
  <c r="AA53" i="33"/>
  <c r="Z53" i="33"/>
  <c r="Y53" i="33"/>
  <c r="P53" i="33"/>
  <c r="N53" i="33"/>
  <c r="AI52" i="33"/>
  <c r="AF52" i="33"/>
  <c r="P52" i="33"/>
  <c r="N52" i="33"/>
  <c r="AI51" i="33"/>
  <c r="AF51" i="33"/>
  <c r="AB51" i="33"/>
  <c r="AA51" i="33"/>
  <c r="Z51" i="33"/>
  <c r="Y51" i="33"/>
  <c r="P51" i="33"/>
  <c r="N51" i="33"/>
  <c r="AI50" i="33"/>
  <c r="AF50" i="33"/>
  <c r="AB50" i="33"/>
  <c r="AA50" i="33"/>
  <c r="Z50" i="33"/>
  <c r="Y50" i="33"/>
  <c r="P50" i="33"/>
  <c r="N50" i="33"/>
  <c r="AI49" i="33"/>
  <c r="AF49" i="33"/>
  <c r="P49" i="33"/>
  <c r="N49" i="33"/>
  <c r="AI48" i="33"/>
  <c r="AF48" i="33"/>
  <c r="AB48" i="33"/>
  <c r="AA48" i="33"/>
  <c r="Z48" i="33"/>
  <c r="Y48" i="33"/>
  <c r="P48" i="33"/>
  <c r="N48" i="33"/>
  <c r="AI47" i="33"/>
  <c r="AF47" i="33"/>
  <c r="AB47" i="33"/>
  <c r="AA47" i="33"/>
  <c r="Z47" i="33"/>
  <c r="Y47" i="33"/>
  <c r="P47" i="33"/>
  <c r="N47" i="33"/>
  <c r="AI46" i="33"/>
  <c r="AF46" i="33"/>
  <c r="AB46" i="33"/>
  <c r="AA46" i="33"/>
  <c r="Z46" i="33"/>
  <c r="Y46" i="33"/>
  <c r="P46" i="33"/>
  <c r="N46" i="33"/>
  <c r="AI45" i="33"/>
  <c r="AF45" i="33"/>
  <c r="AB45" i="33"/>
  <c r="AA45" i="33"/>
  <c r="Z45" i="33"/>
  <c r="Y45" i="33"/>
  <c r="P45" i="33"/>
  <c r="N45" i="33"/>
  <c r="AI44" i="33"/>
  <c r="AF44" i="33"/>
  <c r="P44" i="33"/>
  <c r="N44" i="33"/>
  <c r="AI43" i="33"/>
  <c r="AF43" i="33"/>
  <c r="AB43" i="33"/>
  <c r="AA43" i="33"/>
  <c r="Z43" i="33"/>
  <c r="Y43" i="33"/>
  <c r="P43" i="33"/>
  <c r="N43" i="33"/>
  <c r="AI42" i="33"/>
  <c r="AF42" i="33"/>
  <c r="AB42" i="33"/>
  <c r="AA42" i="33"/>
  <c r="Z42" i="33"/>
  <c r="Y42" i="33"/>
  <c r="P42" i="33"/>
  <c r="N42" i="33"/>
  <c r="AI41" i="33"/>
  <c r="AF41" i="33"/>
  <c r="P41" i="33"/>
  <c r="N41" i="33"/>
  <c r="AI40" i="33"/>
  <c r="AF40" i="33"/>
  <c r="P40" i="33"/>
  <c r="N40" i="33"/>
  <c r="AI39" i="33"/>
  <c r="AF39" i="33"/>
  <c r="AB39" i="33"/>
  <c r="AA39" i="33"/>
  <c r="Z39" i="33"/>
  <c r="Y39" i="33"/>
  <c r="P39" i="33"/>
  <c r="N39" i="33"/>
  <c r="AI38" i="33"/>
  <c r="AF38" i="33"/>
  <c r="AB38" i="33"/>
  <c r="AA38" i="33"/>
  <c r="Z38" i="33"/>
  <c r="Y38" i="33"/>
  <c r="P38" i="33"/>
  <c r="N38" i="33"/>
  <c r="AI37" i="33"/>
  <c r="AF37" i="33"/>
  <c r="AB37" i="33"/>
  <c r="AA37" i="33"/>
  <c r="Z37" i="33"/>
  <c r="Y37" i="33"/>
  <c r="P37" i="33"/>
  <c r="N37" i="33"/>
  <c r="AI36" i="33"/>
  <c r="AF36" i="33"/>
  <c r="AB36" i="33"/>
  <c r="AA36" i="33"/>
  <c r="Z36" i="33"/>
  <c r="Y36" i="33"/>
  <c r="P36" i="33"/>
  <c r="N36" i="33"/>
  <c r="AI35" i="33"/>
  <c r="AF35" i="33"/>
  <c r="P35" i="33"/>
  <c r="N35" i="33"/>
  <c r="AI34" i="33"/>
  <c r="AF34" i="33"/>
  <c r="AB34" i="33"/>
  <c r="AA34" i="33"/>
  <c r="Z34" i="33"/>
  <c r="Y34" i="33"/>
  <c r="P34" i="33"/>
  <c r="N34" i="33"/>
  <c r="AI33" i="33"/>
  <c r="AF33" i="33"/>
  <c r="AB33" i="33"/>
  <c r="AA33" i="33"/>
  <c r="Z33" i="33"/>
  <c r="Y33" i="33"/>
  <c r="P33" i="33"/>
  <c r="N33" i="33"/>
  <c r="AI32" i="33"/>
  <c r="AF32" i="33"/>
  <c r="AB32" i="33"/>
  <c r="AA32" i="33"/>
  <c r="Z32" i="33"/>
  <c r="Y32" i="33"/>
  <c r="P32" i="33"/>
  <c r="N32" i="33"/>
  <c r="AI31" i="33"/>
  <c r="AF31" i="33"/>
  <c r="AB31" i="33"/>
  <c r="AA31" i="33"/>
  <c r="Z31" i="33"/>
  <c r="Y31" i="33"/>
  <c r="P31" i="33"/>
  <c r="N31" i="33"/>
  <c r="AI30" i="33"/>
  <c r="AF30" i="33"/>
  <c r="P30" i="33"/>
  <c r="N30" i="33"/>
  <c r="AI29" i="33"/>
  <c r="AF29" i="33"/>
  <c r="AB29" i="33"/>
  <c r="AA29" i="33"/>
  <c r="Z29" i="33"/>
  <c r="Y29" i="33"/>
  <c r="P29" i="33"/>
  <c r="N29" i="33"/>
  <c r="AI28" i="33"/>
  <c r="AF28" i="33"/>
  <c r="AB28" i="33"/>
  <c r="AA28" i="33"/>
  <c r="Z28" i="33"/>
  <c r="Y28" i="33"/>
  <c r="P28" i="33"/>
  <c r="N28" i="33"/>
  <c r="AI27" i="33"/>
  <c r="AF27" i="33"/>
  <c r="P27" i="33"/>
  <c r="N27" i="33"/>
  <c r="AI26" i="33"/>
  <c r="AF26" i="33"/>
  <c r="P26" i="33"/>
  <c r="N26" i="33"/>
  <c r="AI25" i="33"/>
  <c r="AF25" i="33"/>
  <c r="AB25" i="33"/>
  <c r="AA25" i="33"/>
  <c r="Z25" i="33"/>
  <c r="Y25" i="33"/>
  <c r="P25" i="33"/>
  <c r="N25" i="33"/>
  <c r="AI24" i="33"/>
  <c r="AF24" i="33"/>
  <c r="AB24" i="33"/>
  <c r="AA24" i="33"/>
  <c r="Z24" i="33"/>
  <c r="Y24" i="33"/>
  <c r="P24" i="33"/>
  <c r="N24" i="33"/>
  <c r="AI23" i="33"/>
  <c r="AF23" i="33"/>
  <c r="AB23" i="33"/>
  <c r="AA23" i="33"/>
  <c r="Z23" i="33"/>
  <c r="Y23" i="33"/>
  <c r="P23" i="33"/>
  <c r="N23" i="33"/>
  <c r="AI22" i="33"/>
  <c r="AF22" i="33"/>
  <c r="AB22" i="33"/>
  <c r="AA22" i="33"/>
  <c r="Z22" i="33"/>
  <c r="Y22" i="33"/>
  <c r="P22" i="33"/>
  <c r="N22" i="33"/>
  <c r="AI21" i="33"/>
  <c r="AF21" i="33"/>
  <c r="AB21" i="33"/>
  <c r="AA21" i="33"/>
  <c r="Z21" i="33"/>
  <c r="Y21" i="33"/>
  <c r="P21" i="33"/>
  <c r="N21" i="33"/>
  <c r="AI20" i="33"/>
  <c r="AF20" i="33"/>
  <c r="AB20" i="33"/>
  <c r="AA20" i="33"/>
  <c r="Z20" i="33"/>
  <c r="Y20" i="33"/>
  <c r="P20" i="33"/>
  <c r="N20" i="33"/>
  <c r="AI19" i="33"/>
  <c r="AF19" i="33"/>
  <c r="AB19" i="33"/>
  <c r="AA19" i="33"/>
  <c r="Z19" i="33"/>
  <c r="Y19" i="33"/>
  <c r="P19" i="33"/>
  <c r="N19" i="33"/>
  <c r="AI18" i="33"/>
  <c r="AF18" i="33"/>
  <c r="AB18" i="33"/>
  <c r="AA18" i="33"/>
  <c r="Z18" i="33"/>
  <c r="Y18" i="33"/>
  <c r="P18" i="33"/>
  <c r="N18" i="33"/>
  <c r="AI17" i="33"/>
  <c r="AF17" i="33"/>
  <c r="AB17" i="33"/>
  <c r="AA17" i="33"/>
  <c r="Z17" i="33"/>
  <c r="Y17" i="33"/>
  <c r="P17" i="33"/>
  <c r="N17" i="33"/>
  <c r="AI16" i="33"/>
  <c r="AF16" i="33"/>
  <c r="AB16" i="33"/>
  <c r="AA16" i="33"/>
  <c r="Z16" i="33"/>
  <c r="Y16" i="33"/>
  <c r="P16" i="33"/>
  <c r="N16" i="33"/>
  <c r="AI15" i="33"/>
  <c r="AF15" i="33"/>
  <c r="AB15" i="33"/>
  <c r="AA15" i="33"/>
  <c r="Z15" i="33"/>
  <c r="Y15" i="33"/>
  <c r="P15" i="33"/>
  <c r="N15" i="33"/>
  <c r="AI14" i="33"/>
  <c r="AF14" i="33"/>
  <c r="AB14" i="33"/>
  <c r="AA14" i="33"/>
  <c r="Z14" i="33"/>
  <c r="Y14" i="33"/>
  <c r="P14" i="33"/>
  <c r="N14" i="33"/>
  <c r="AI13" i="33"/>
  <c r="AF13" i="33"/>
  <c r="AB13" i="33"/>
  <c r="AA13" i="33"/>
  <c r="Z13" i="33"/>
  <c r="Y13" i="33"/>
  <c r="P13" i="33"/>
  <c r="N13" i="33"/>
  <c r="AI12" i="33"/>
  <c r="AF12" i="33"/>
  <c r="P12" i="33"/>
  <c r="N12" i="33"/>
  <c r="AI11" i="33"/>
  <c r="AF11" i="33"/>
  <c r="AB11" i="33"/>
  <c r="AA11" i="33"/>
  <c r="Z11" i="33"/>
  <c r="Y11" i="33"/>
  <c r="P11" i="33"/>
  <c r="N11" i="33"/>
  <c r="AI10" i="33"/>
  <c r="AF10" i="33"/>
  <c r="AB10" i="33"/>
  <c r="AA10" i="33"/>
  <c r="Z10" i="33"/>
  <c r="Y10" i="33"/>
  <c r="P10" i="33"/>
  <c r="N10" i="33"/>
  <c r="AI9" i="33"/>
  <c r="AF9" i="33"/>
  <c r="AB9" i="33"/>
  <c r="AA9" i="33"/>
  <c r="Z9" i="33"/>
  <c r="Y9" i="33"/>
  <c r="P9" i="33"/>
  <c r="N9" i="33"/>
  <c r="AI8" i="33"/>
  <c r="AB8" i="33"/>
  <c r="AA8" i="33"/>
  <c r="Z8" i="33"/>
  <c r="Y8" i="33"/>
  <c r="Q8" i="33"/>
  <c r="P8" i="33"/>
  <c r="N8" i="33"/>
  <c r="AH5" i="33"/>
  <c r="W5" i="33"/>
  <c r="AY20" i="33"/>
  <c r="AY28" i="33"/>
  <c r="AH4" i="33"/>
  <c r="W4" i="33"/>
  <c r="AY19" i="33"/>
  <c r="AY27" i="33"/>
  <c r="C4" i="33"/>
  <c r="AH3" i="33"/>
  <c r="W3" i="33"/>
  <c r="BB21" i="33"/>
  <c r="B272" i="32"/>
  <c r="A272" i="32"/>
  <c r="P271" i="32"/>
  <c r="B271" i="32"/>
  <c r="A271" i="32"/>
  <c r="P270" i="32"/>
  <c r="B270" i="32"/>
  <c r="A270" i="32"/>
  <c r="P269" i="32"/>
  <c r="B269" i="32"/>
  <c r="A269" i="32"/>
  <c r="P268" i="32"/>
  <c r="B268" i="32"/>
  <c r="A268" i="32"/>
  <c r="P267" i="32"/>
  <c r="B267" i="32"/>
  <c r="A267" i="32"/>
  <c r="P266" i="32"/>
  <c r="B266" i="32"/>
  <c r="A266" i="32"/>
  <c r="P265" i="32"/>
  <c r="B265" i="32"/>
  <c r="A265" i="32"/>
  <c r="P264" i="32"/>
  <c r="B264" i="32"/>
  <c r="A264" i="32"/>
  <c r="P263" i="32"/>
  <c r="B263" i="32"/>
  <c r="A263" i="32"/>
  <c r="P262" i="32"/>
  <c r="B262" i="32"/>
  <c r="A262" i="32"/>
  <c r="P261" i="32"/>
  <c r="B261" i="32"/>
  <c r="A261" i="32"/>
  <c r="P260" i="32"/>
  <c r="B260" i="32"/>
  <c r="A260" i="32"/>
  <c r="P259" i="32"/>
  <c r="B259" i="32"/>
  <c r="A259" i="32"/>
  <c r="P258" i="32"/>
  <c r="B258" i="32"/>
  <c r="A258" i="32"/>
  <c r="P257" i="32"/>
  <c r="B257" i="32"/>
  <c r="A257" i="32"/>
  <c r="P256" i="32"/>
  <c r="B256" i="32"/>
  <c r="A256" i="32"/>
  <c r="P255" i="32"/>
  <c r="B255" i="32"/>
  <c r="A255" i="32"/>
  <c r="P254" i="32"/>
  <c r="B254" i="32"/>
  <c r="A254" i="32"/>
  <c r="P253" i="32"/>
  <c r="B253" i="32"/>
  <c r="A253" i="32"/>
  <c r="P252" i="32"/>
  <c r="B252" i="32"/>
  <c r="A252" i="32"/>
  <c r="P251" i="32"/>
  <c r="B251" i="32"/>
  <c r="A251" i="32"/>
  <c r="P250" i="32"/>
  <c r="B250" i="32"/>
  <c r="A250" i="32"/>
  <c r="P249" i="32"/>
  <c r="B249" i="32"/>
  <c r="A249" i="32"/>
  <c r="P248" i="32"/>
  <c r="B248" i="32"/>
  <c r="A248" i="32"/>
  <c r="P247" i="32"/>
  <c r="B247" i="32"/>
  <c r="A247" i="32"/>
  <c r="P246" i="32"/>
  <c r="B246" i="32"/>
  <c r="A246" i="32"/>
  <c r="P245" i="32"/>
  <c r="B245" i="32"/>
  <c r="A245" i="32"/>
  <c r="P244" i="32"/>
  <c r="B244" i="32"/>
  <c r="A244" i="32"/>
  <c r="P243" i="32"/>
  <c r="B243" i="32"/>
  <c r="A243" i="32"/>
  <c r="P242" i="32"/>
  <c r="L242" i="32"/>
  <c r="H242" i="32"/>
  <c r="B242" i="32"/>
  <c r="A242" i="32"/>
  <c r="P241" i="32"/>
  <c r="L241" i="32"/>
  <c r="H241" i="32"/>
  <c r="B241" i="32"/>
  <c r="A241" i="32"/>
  <c r="P240" i="32"/>
  <c r="L240" i="32"/>
  <c r="H240" i="32"/>
  <c r="B240" i="32"/>
  <c r="A240" i="32"/>
  <c r="P239" i="32"/>
  <c r="L239" i="32"/>
  <c r="H239" i="32"/>
  <c r="B239" i="32"/>
  <c r="A239" i="32"/>
  <c r="P238" i="32"/>
  <c r="L238" i="32"/>
  <c r="H238" i="32"/>
  <c r="B238" i="32"/>
  <c r="A238" i="32"/>
  <c r="AJ237" i="32"/>
  <c r="AI237" i="32"/>
  <c r="P237" i="32"/>
  <c r="L237" i="32"/>
  <c r="H237" i="32"/>
  <c r="B237" i="32"/>
  <c r="A237" i="32"/>
  <c r="AJ236" i="32"/>
  <c r="AI236" i="32"/>
  <c r="P236" i="32"/>
  <c r="L236" i="32"/>
  <c r="H236" i="32"/>
  <c r="B236" i="32"/>
  <c r="A236" i="32"/>
  <c r="AJ235" i="32"/>
  <c r="AI235" i="32"/>
  <c r="P235" i="32"/>
  <c r="L235" i="32"/>
  <c r="H235" i="32"/>
  <c r="B235" i="32"/>
  <c r="A235" i="32"/>
  <c r="AJ234" i="32"/>
  <c r="AI234" i="32"/>
  <c r="P234" i="32"/>
  <c r="L234" i="32"/>
  <c r="H234" i="32"/>
  <c r="B234" i="32"/>
  <c r="A234" i="32"/>
  <c r="AJ233" i="32"/>
  <c r="AI233" i="32"/>
  <c r="P233" i="32"/>
  <c r="L233" i="32"/>
  <c r="H233" i="32"/>
  <c r="B233" i="32"/>
  <c r="A233" i="32"/>
  <c r="AJ232" i="32"/>
  <c r="AI232" i="32"/>
  <c r="P232" i="32"/>
  <c r="L232" i="32"/>
  <c r="H232" i="32"/>
  <c r="B232" i="32"/>
  <c r="A232" i="32"/>
  <c r="AJ231" i="32"/>
  <c r="AI231" i="32"/>
  <c r="P231" i="32"/>
  <c r="L231" i="32"/>
  <c r="H231" i="32"/>
  <c r="B231" i="32"/>
  <c r="A231" i="32"/>
  <c r="AJ230" i="32"/>
  <c r="AI230" i="32"/>
  <c r="P230" i="32"/>
  <c r="L230" i="32"/>
  <c r="H230" i="32"/>
  <c r="B230" i="32"/>
  <c r="A230" i="32"/>
  <c r="AJ229" i="32"/>
  <c r="AI229" i="32"/>
  <c r="P229" i="32"/>
  <c r="L229" i="32"/>
  <c r="H229" i="32"/>
  <c r="B229" i="32"/>
  <c r="A229" i="32"/>
  <c r="AJ228" i="32"/>
  <c r="AI228" i="32"/>
  <c r="P228" i="32"/>
  <c r="L228" i="32"/>
  <c r="H228" i="32"/>
  <c r="B228" i="32"/>
  <c r="A228" i="32"/>
  <c r="AJ227" i="32"/>
  <c r="AI227" i="32"/>
  <c r="P227" i="32"/>
  <c r="L227" i="32"/>
  <c r="H227" i="32"/>
  <c r="B227" i="32"/>
  <c r="A227" i="32"/>
  <c r="AJ226" i="32"/>
  <c r="AI226" i="32"/>
  <c r="P226" i="32"/>
  <c r="L226" i="32"/>
  <c r="H226" i="32"/>
  <c r="B226" i="32"/>
  <c r="A226" i="32"/>
  <c r="AJ225" i="32"/>
  <c r="AI225" i="32"/>
  <c r="P225" i="32"/>
  <c r="L225" i="32"/>
  <c r="H225" i="32"/>
  <c r="B225" i="32"/>
  <c r="A225" i="32"/>
  <c r="AJ224" i="32"/>
  <c r="AI224" i="32"/>
  <c r="P224" i="32"/>
  <c r="L224" i="32"/>
  <c r="H224" i="32"/>
  <c r="B224" i="32"/>
  <c r="A224" i="32"/>
  <c r="AJ223" i="32"/>
  <c r="AI223" i="32"/>
  <c r="P223" i="32"/>
  <c r="L223" i="32"/>
  <c r="H223" i="32"/>
  <c r="B223" i="32"/>
  <c r="A223" i="32"/>
  <c r="AJ222" i="32"/>
  <c r="AI222" i="32"/>
  <c r="P222" i="32"/>
  <c r="L222" i="32"/>
  <c r="H222" i="32"/>
  <c r="B222" i="32"/>
  <c r="A222" i="32"/>
  <c r="AJ221" i="32"/>
  <c r="AI221" i="32"/>
  <c r="P221" i="32"/>
  <c r="L221" i="32"/>
  <c r="H221" i="32"/>
  <c r="B221" i="32"/>
  <c r="A221" i="32"/>
  <c r="AJ220" i="32"/>
  <c r="AI220" i="32"/>
  <c r="P220" i="32"/>
  <c r="L220" i="32"/>
  <c r="H220" i="32"/>
  <c r="B220" i="32"/>
  <c r="A220" i="32"/>
  <c r="AJ219" i="32"/>
  <c r="AI219" i="32"/>
  <c r="P219" i="32"/>
  <c r="L219" i="32"/>
  <c r="H219" i="32"/>
  <c r="B219" i="32"/>
  <c r="A219" i="32"/>
  <c r="AJ218" i="32"/>
  <c r="AI218" i="32"/>
  <c r="P218" i="32"/>
  <c r="L218" i="32"/>
  <c r="H218" i="32"/>
  <c r="B218" i="32"/>
  <c r="A218" i="32"/>
  <c r="AJ217" i="32"/>
  <c r="AI217" i="32"/>
  <c r="P217" i="32"/>
  <c r="L217" i="32"/>
  <c r="J217" i="32"/>
  <c r="H217" i="32"/>
  <c r="B217" i="32"/>
  <c r="A217" i="32"/>
  <c r="AJ216" i="32"/>
  <c r="AI216" i="32"/>
  <c r="P216" i="32"/>
  <c r="L216" i="32"/>
  <c r="J216" i="32"/>
  <c r="H216" i="32"/>
  <c r="B216" i="32"/>
  <c r="A216" i="32"/>
  <c r="AI215" i="32"/>
  <c r="AE215" i="32"/>
  <c r="AJ215" i="32"/>
  <c r="P215" i="32"/>
  <c r="L215" i="32"/>
  <c r="J215" i="32"/>
  <c r="H215" i="32"/>
  <c r="B215" i="32"/>
  <c r="A215" i="32"/>
  <c r="AI214" i="32"/>
  <c r="AE214" i="32"/>
  <c r="AJ214" i="32"/>
  <c r="P214" i="32"/>
  <c r="L214" i="32"/>
  <c r="J214" i="32"/>
  <c r="H214" i="32"/>
  <c r="B214" i="32"/>
  <c r="A214" i="32"/>
  <c r="AI213" i="32"/>
  <c r="AE213" i="32"/>
  <c r="AJ213" i="32"/>
  <c r="P213" i="32"/>
  <c r="L213" i="32"/>
  <c r="J213" i="32"/>
  <c r="H213" i="32"/>
  <c r="B213" i="32"/>
  <c r="A213" i="32"/>
  <c r="AE212" i="32"/>
  <c r="AJ212" i="32"/>
  <c r="AI212" i="32"/>
  <c r="P212" i="32"/>
  <c r="L212" i="32"/>
  <c r="J212" i="32"/>
  <c r="H212" i="32"/>
  <c r="B212" i="32"/>
  <c r="A212" i="32"/>
  <c r="AI211" i="32"/>
  <c r="AE211" i="32"/>
  <c r="AJ211" i="32"/>
  <c r="P211" i="32"/>
  <c r="L211" i="32"/>
  <c r="J211" i="32"/>
  <c r="H211" i="32"/>
  <c r="B211" i="32"/>
  <c r="A211" i="32"/>
  <c r="AI210" i="32"/>
  <c r="AE210" i="32"/>
  <c r="AJ210" i="32"/>
  <c r="P210" i="32"/>
  <c r="L210" i="32"/>
  <c r="J210" i="32"/>
  <c r="H210" i="32"/>
  <c r="B210" i="32"/>
  <c r="A210" i="32"/>
  <c r="AI209" i="32"/>
  <c r="AE209" i="32"/>
  <c r="AJ209" i="32"/>
  <c r="P209" i="32"/>
  <c r="L209" i="32"/>
  <c r="J209" i="32"/>
  <c r="H209" i="32"/>
  <c r="B209" i="32"/>
  <c r="A209" i="32"/>
  <c r="AI208" i="32"/>
  <c r="AF208" i="32"/>
  <c r="AB208" i="32"/>
  <c r="AA208" i="32"/>
  <c r="Z208" i="32"/>
  <c r="Y208" i="32"/>
  <c r="P208" i="32"/>
  <c r="N208" i="32"/>
  <c r="J208" i="32"/>
  <c r="H208" i="32"/>
  <c r="B208" i="32"/>
  <c r="A208" i="32"/>
  <c r="AI207" i="32"/>
  <c r="AF207" i="32"/>
  <c r="AB207" i="32"/>
  <c r="AA207" i="32"/>
  <c r="Z207" i="32"/>
  <c r="Y207" i="32"/>
  <c r="P207" i="32"/>
  <c r="N207" i="32"/>
  <c r="J207" i="32"/>
  <c r="H207" i="32"/>
  <c r="B207" i="32"/>
  <c r="A207" i="32"/>
  <c r="AI206" i="32"/>
  <c r="AF206" i="32"/>
  <c r="AB206" i="32"/>
  <c r="AA206" i="32"/>
  <c r="Z206" i="32"/>
  <c r="Y206" i="32"/>
  <c r="P206" i="32"/>
  <c r="N206" i="32"/>
  <c r="J206" i="32"/>
  <c r="H206" i="32"/>
  <c r="B206" i="32"/>
  <c r="A206" i="32"/>
  <c r="AI205" i="32"/>
  <c r="AF205" i="32"/>
  <c r="AB205" i="32"/>
  <c r="AA205" i="32"/>
  <c r="Z205" i="32"/>
  <c r="Y205" i="32"/>
  <c r="P205" i="32"/>
  <c r="N205" i="32"/>
  <c r="J205" i="32"/>
  <c r="H205" i="32"/>
  <c r="B205" i="32"/>
  <c r="A205" i="32"/>
  <c r="AI204" i="32"/>
  <c r="AF204" i="32"/>
  <c r="AB204" i="32"/>
  <c r="AA204" i="32"/>
  <c r="Z204" i="32"/>
  <c r="Y204" i="32"/>
  <c r="P204" i="32"/>
  <c r="N204" i="32"/>
  <c r="J204" i="32"/>
  <c r="H204" i="32"/>
  <c r="B204" i="32"/>
  <c r="A204" i="32"/>
  <c r="AI203" i="32"/>
  <c r="AF203" i="32"/>
  <c r="AB203" i="32"/>
  <c r="AA203" i="32"/>
  <c r="Z203" i="32"/>
  <c r="Y203" i="32"/>
  <c r="P203" i="32"/>
  <c r="N203" i="32"/>
  <c r="J203" i="32"/>
  <c r="H203" i="32"/>
  <c r="B203" i="32"/>
  <c r="A203" i="32"/>
  <c r="AI202" i="32"/>
  <c r="AF202" i="32"/>
  <c r="AB202" i="32"/>
  <c r="AA202" i="32"/>
  <c r="Z202" i="32"/>
  <c r="Y202" i="32"/>
  <c r="P202" i="32"/>
  <c r="N202" i="32"/>
  <c r="J202" i="32"/>
  <c r="H202" i="32"/>
  <c r="B202" i="32"/>
  <c r="A202" i="32"/>
  <c r="AI201" i="32"/>
  <c r="AF201" i="32"/>
  <c r="AB201" i="32"/>
  <c r="AA201" i="32"/>
  <c r="Z201" i="32"/>
  <c r="Y201" i="32"/>
  <c r="P201" i="32"/>
  <c r="N201" i="32"/>
  <c r="H201" i="32"/>
  <c r="B201" i="32"/>
  <c r="AI200" i="32"/>
  <c r="AF200" i="32"/>
  <c r="AB200" i="32"/>
  <c r="AA200" i="32"/>
  <c r="Z200" i="32"/>
  <c r="Y200" i="32"/>
  <c r="P200" i="32"/>
  <c r="N200" i="32"/>
  <c r="AI199" i="32"/>
  <c r="AF199" i="32"/>
  <c r="AB199" i="32"/>
  <c r="AA199" i="32"/>
  <c r="Z199" i="32"/>
  <c r="Y199" i="32"/>
  <c r="P199" i="32"/>
  <c r="N199" i="32"/>
  <c r="AI198" i="32"/>
  <c r="AF198" i="32"/>
  <c r="AB198" i="32"/>
  <c r="AA198" i="32"/>
  <c r="Z198" i="32"/>
  <c r="Y198" i="32"/>
  <c r="P198" i="32"/>
  <c r="N198" i="32"/>
  <c r="AI197" i="32"/>
  <c r="AF197" i="32"/>
  <c r="AB197" i="32"/>
  <c r="AA197" i="32"/>
  <c r="Z197" i="32"/>
  <c r="Y197" i="32"/>
  <c r="P197" i="32"/>
  <c r="N197" i="32"/>
  <c r="AI196" i="32"/>
  <c r="AF196" i="32"/>
  <c r="AB196" i="32"/>
  <c r="AA196" i="32"/>
  <c r="Z196" i="32"/>
  <c r="Y196" i="32"/>
  <c r="P196" i="32"/>
  <c r="N196" i="32"/>
  <c r="AI195" i="32"/>
  <c r="AF195" i="32"/>
  <c r="AB195" i="32"/>
  <c r="AA195" i="32"/>
  <c r="Z195" i="32"/>
  <c r="Y195" i="32"/>
  <c r="P195" i="32"/>
  <c r="N195" i="32"/>
  <c r="AI194" i="32"/>
  <c r="AF194" i="32"/>
  <c r="AB194" i="32"/>
  <c r="AA194" i="32"/>
  <c r="Z194" i="32"/>
  <c r="Y194" i="32"/>
  <c r="P194" i="32"/>
  <c r="N194" i="32"/>
  <c r="AI193" i="32"/>
  <c r="AF193" i="32"/>
  <c r="AB193" i="32"/>
  <c r="AA193" i="32"/>
  <c r="Z193" i="32"/>
  <c r="Y193" i="32"/>
  <c r="P193" i="32"/>
  <c r="N193" i="32"/>
  <c r="AI192" i="32"/>
  <c r="AF192" i="32"/>
  <c r="AB192" i="32"/>
  <c r="AA192" i="32"/>
  <c r="Z192" i="32"/>
  <c r="Y192" i="32"/>
  <c r="P192" i="32"/>
  <c r="N192" i="32"/>
  <c r="AI191" i="32"/>
  <c r="AF191" i="32"/>
  <c r="AB191" i="32"/>
  <c r="AA191" i="32"/>
  <c r="Z191" i="32"/>
  <c r="Y191" i="32"/>
  <c r="P191" i="32"/>
  <c r="N191" i="32"/>
  <c r="AI190" i="32"/>
  <c r="AF190" i="32"/>
  <c r="AB190" i="32"/>
  <c r="AA190" i="32"/>
  <c r="Z190" i="32"/>
  <c r="Y190" i="32"/>
  <c r="P190" i="32"/>
  <c r="N190" i="32"/>
  <c r="AI189" i="32"/>
  <c r="AF189" i="32"/>
  <c r="AB189" i="32"/>
  <c r="AA189" i="32"/>
  <c r="Z189" i="32"/>
  <c r="Y189" i="32"/>
  <c r="P189" i="32"/>
  <c r="N189" i="32"/>
  <c r="AI188" i="32"/>
  <c r="AF188" i="32"/>
  <c r="AB188" i="32"/>
  <c r="AA188" i="32"/>
  <c r="Z188" i="32"/>
  <c r="Y188" i="32"/>
  <c r="P188" i="32"/>
  <c r="N188" i="32"/>
  <c r="AI187" i="32"/>
  <c r="AF187" i="32"/>
  <c r="AB187" i="32"/>
  <c r="AA187" i="32"/>
  <c r="Z187" i="32"/>
  <c r="Y187" i="32"/>
  <c r="P187" i="32"/>
  <c r="N187" i="32"/>
  <c r="AI186" i="32"/>
  <c r="AF186" i="32"/>
  <c r="AB186" i="32"/>
  <c r="AA186" i="32"/>
  <c r="Z186" i="32"/>
  <c r="Y186" i="32"/>
  <c r="P186" i="32"/>
  <c r="N186" i="32"/>
  <c r="AI185" i="32"/>
  <c r="AF185" i="32"/>
  <c r="AB185" i="32"/>
  <c r="AA185" i="32"/>
  <c r="Z185" i="32"/>
  <c r="Y185" i="32"/>
  <c r="P185" i="32"/>
  <c r="N185" i="32"/>
  <c r="AI184" i="32"/>
  <c r="AF184" i="32"/>
  <c r="AB184" i="32"/>
  <c r="AA184" i="32"/>
  <c r="Z184" i="32"/>
  <c r="Y184" i="32"/>
  <c r="P184" i="32"/>
  <c r="N184" i="32"/>
  <c r="AI183" i="32"/>
  <c r="AF183" i="32"/>
  <c r="AB183" i="32"/>
  <c r="AA183" i="32"/>
  <c r="Z183" i="32"/>
  <c r="Y183" i="32"/>
  <c r="P183" i="32"/>
  <c r="N183" i="32"/>
  <c r="AI182" i="32"/>
  <c r="AF182" i="32"/>
  <c r="AB182" i="32"/>
  <c r="AA182" i="32"/>
  <c r="Z182" i="32"/>
  <c r="Y182" i="32"/>
  <c r="P182" i="32"/>
  <c r="N182" i="32"/>
  <c r="AI181" i="32"/>
  <c r="AF181" i="32"/>
  <c r="AB181" i="32"/>
  <c r="AA181" i="32"/>
  <c r="Z181" i="32"/>
  <c r="Y181" i="32"/>
  <c r="P181" i="32"/>
  <c r="N181" i="32"/>
  <c r="AI180" i="32"/>
  <c r="AF180" i="32"/>
  <c r="AB180" i="32"/>
  <c r="AA180" i="32"/>
  <c r="Z180" i="32"/>
  <c r="Y180" i="32"/>
  <c r="P180" i="32"/>
  <c r="N180" i="32"/>
  <c r="AI179" i="32"/>
  <c r="AF179" i="32"/>
  <c r="AB179" i="32"/>
  <c r="AA179" i="32"/>
  <c r="Z179" i="32"/>
  <c r="Y179" i="32"/>
  <c r="P179" i="32"/>
  <c r="N179" i="32"/>
  <c r="AI178" i="32"/>
  <c r="AF178" i="32"/>
  <c r="AB178" i="32"/>
  <c r="AA178" i="32"/>
  <c r="Z178" i="32"/>
  <c r="Y178" i="32"/>
  <c r="P178" i="32"/>
  <c r="N178" i="32"/>
  <c r="AI177" i="32"/>
  <c r="AF177" i="32"/>
  <c r="AB177" i="32"/>
  <c r="AA177" i="32"/>
  <c r="Z177" i="32"/>
  <c r="Y177" i="32"/>
  <c r="P177" i="32"/>
  <c r="N177" i="32"/>
  <c r="AI176" i="32"/>
  <c r="AF176" i="32"/>
  <c r="AB176" i="32"/>
  <c r="AA176" i="32"/>
  <c r="Z176" i="32"/>
  <c r="Y176" i="32"/>
  <c r="P176" i="32"/>
  <c r="N176" i="32"/>
  <c r="AI175" i="32"/>
  <c r="AF175" i="32"/>
  <c r="AB175" i="32"/>
  <c r="AA175" i="32"/>
  <c r="Z175" i="32"/>
  <c r="Y175" i="32"/>
  <c r="P175" i="32"/>
  <c r="N175" i="32"/>
  <c r="AI174" i="32"/>
  <c r="AF174" i="32"/>
  <c r="AB174" i="32"/>
  <c r="AA174" i="32"/>
  <c r="Z174" i="32"/>
  <c r="Y174" i="32"/>
  <c r="R174" i="32"/>
  <c r="P174" i="32"/>
  <c r="N174" i="32"/>
  <c r="AI173" i="32"/>
  <c r="AF173" i="32"/>
  <c r="AB173" i="32"/>
  <c r="AA173" i="32"/>
  <c r="Z173" i="32"/>
  <c r="Y173" i="32"/>
  <c r="R173" i="32"/>
  <c r="P173" i="32"/>
  <c r="N173" i="32"/>
  <c r="AI172" i="32"/>
  <c r="AF172" i="32"/>
  <c r="AB172" i="32"/>
  <c r="AA172" i="32"/>
  <c r="Z172" i="32"/>
  <c r="Y172" i="32"/>
  <c r="R172" i="32"/>
  <c r="P172" i="32"/>
  <c r="N172" i="32"/>
  <c r="AI171" i="32"/>
  <c r="AF171" i="32"/>
  <c r="AB171" i="32"/>
  <c r="AA171" i="32"/>
  <c r="Z171" i="32"/>
  <c r="Y171" i="32"/>
  <c r="R171" i="32"/>
  <c r="P171" i="32"/>
  <c r="N171" i="32"/>
  <c r="AI170" i="32"/>
  <c r="AF170" i="32"/>
  <c r="AB170" i="32"/>
  <c r="AA170" i="32"/>
  <c r="Z170" i="32"/>
  <c r="Y170" i="32"/>
  <c r="R170" i="32"/>
  <c r="P170" i="32"/>
  <c r="N170" i="32"/>
  <c r="AI169" i="32"/>
  <c r="AF169" i="32"/>
  <c r="AB169" i="32"/>
  <c r="AA169" i="32"/>
  <c r="Z169" i="32"/>
  <c r="Y169" i="32"/>
  <c r="R169" i="32"/>
  <c r="P169" i="32"/>
  <c r="N169" i="32"/>
  <c r="AI168" i="32"/>
  <c r="AF168" i="32"/>
  <c r="AB168" i="32"/>
  <c r="AA168" i="32"/>
  <c r="Z168" i="32"/>
  <c r="Y168" i="32"/>
  <c r="R168" i="32"/>
  <c r="P168" i="32"/>
  <c r="N168" i="32"/>
  <c r="AI167" i="32"/>
  <c r="AF167" i="32"/>
  <c r="AB167" i="32"/>
  <c r="AA167" i="32"/>
  <c r="Z167" i="32"/>
  <c r="Y167" i="32"/>
  <c r="R167" i="32"/>
  <c r="P167" i="32"/>
  <c r="N167" i="32"/>
  <c r="AI166" i="32"/>
  <c r="AF166" i="32"/>
  <c r="AB166" i="32"/>
  <c r="AA166" i="32"/>
  <c r="Z166" i="32"/>
  <c r="Y166" i="32"/>
  <c r="R166" i="32"/>
  <c r="P166" i="32"/>
  <c r="N166" i="32"/>
  <c r="AI165" i="32"/>
  <c r="AF165" i="32"/>
  <c r="AB165" i="32"/>
  <c r="AA165" i="32"/>
  <c r="Z165" i="32"/>
  <c r="Y165" i="32"/>
  <c r="R165" i="32"/>
  <c r="P165" i="32"/>
  <c r="N165" i="32"/>
  <c r="AI164" i="32"/>
  <c r="AF164" i="32"/>
  <c r="AB164" i="32"/>
  <c r="AA164" i="32"/>
  <c r="Z164" i="32"/>
  <c r="Y164" i="32"/>
  <c r="R164" i="32"/>
  <c r="P164" i="32"/>
  <c r="N164" i="32"/>
  <c r="AI163" i="32"/>
  <c r="AF163" i="32"/>
  <c r="AB163" i="32"/>
  <c r="AA163" i="32"/>
  <c r="Z163" i="32"/>
  <c r="Y163" i="32"/>
  <c r="R163" i="32"/>
  <c r="P163" i="32"/>
  <c r="N163" i="32"/>
  <c r="AI162" i="32"/>
  <c r="AF162" i="32"/>
  <c r="AB162" i="32"/>
  <c r="AA162" i="32"/>
  <c r="Z162" i="32"/>
  <c r="Y162" i="32"/>
  <c r="R162" i="32"/>
  <c r="P162" i="32"/>
  <c r="N162" i="32"/>
  <c r="AI161" i="32"/>
  <c r="AF161" i="32"/>
  <c r="AB161" i="32"/>
  <c r="AA161" i="32"/>
  <c r="Z161" i="32"/>
  <c r="Y161" i="32"/>
  <c r="R161" i="32"/>
  <c r="P161" i="32"/>
  <c r="N161" i="32"/>
  <c r="AI160" i="32"/>
  <c r="AF160" i="32"/>
  <c r="AB160" i="32"/>
  <c r="AA160" i="32"/>
  <c r="Z160" i="32"/>
  <c r="Y160" i="32"/>
  <c r="R160" i="32"/>
  <c r="P160" i="32"/>
  <c r="N160" i="32"/>
  <c r="AI159" i="32"/>
  <c r="AF159" i="32"/>
  <c r="AB159" i="32"/>
  <c r="AA159" i="32"/>
  <c r="Z159" i="32"/>
  <c r="Y159" i="32"/>
  <c r="R159" i="32"/>
  <c r="P159" i="32"/>
  <c r="N159" i="32"/>
  <c r="AI158" i="32"/>
  <c r="AF158" i="32"/>
  <c r="AB158" i="32"/>
  <c r="AA158" i="32"/>
  <c r="Z158" i="32"/>
  <c r="Y158" i="32"/>
  <c r="R158" i="32"/>
  <c r="P158" i="32"/>
  <c r="N158" i="32"/>
  <c r="AI157" i="32"/>
  <c r="AF157" i="32"/>
  <c r="AB157" i="32"/>
  <c r="AA157" i="32"/>
  <c r="Z157" i="32"/>
  <c r="Y157" i="32"/>
  <c r="R157" i="32"/>
  <c r="P157" i="32"/>
  <c r="N157" i="32"/>
  <c r="AI156" i="32"/>
  <c r="AF156" i="32"/>
  <c r="AB156" i="32"/>
  <c r="AA156" i="32"/>
  <c r="Z156" i="32"/>
  <c r="Y156" i="32"/>
  <c r="R156" i="32"/>
  <c r="P156" i="32"/>
  <c r="N156" i="32"/>
  <c r="AI155" i="32"/>
  <c r="AF155" i="32"/>
  <c r="AB155" i="32"/>
  <c r="AA155" i="32"/>
  <c r="Z155" i="32"/>
  <c r="Y155" i="32"/>
  <c r="P155" i="32"/>
  <c r="N155" i="32"/>
  <c r="AI154" i="32"/>
  <c r="AF154" i="32"/>
  <c r="AB154" i="32"/>
  <c r="AA154" i="32"/>
  <c r="Z154" i="32"/>
  <c r="Y154" i="32"/>
  <c r="P154" i="32"/>
  <c r="N154" i="32"/>
  <c r="AI153" i="32"/>
  <c r="AF153" i="32"/>
  <c r="AB153" i="32"/>
  <c r="AA153" i="32"/>
  <c r="Z153" i="32"/>
  <c r="Y153" i="32"/>
  <c r="P153" i="32"/>
  <c r="N153" i="32"/>
  <c r="AI152" i="32"/>
  <c r="AF152" i="32"/>
  <c r="AB152" i="32"/>
  <c r="AA152" i="32"/>
  <c r="Z152" i="32"/>
  <c r="Y152" i="32"/>
  <c r="P152" i="32"/>
  <c r="N152" i="32"/>
  <c r="AI151" i="32"/>
  <c r="AF151" i="32"/>
  <c r="AB151" i="32"/>
  <c r="AA151" i="32"/>
  <c r="Z151" i="32"/>
  <c r="Y151" i="32"/>
  <c r="P151" i="32"/>
  <c r="N151" i="32"/>
  <c r="AI150" i="32"/>
  <c r="AF150" i="32"/>
  <c r="AB150" i="32"/>
  <c r="AA150" i="32"/>
  <c r="Z150" i="32"/>
  <c r="Y150" i="32"/>
  <c r="P150" i="32"/>
  <c r="N150" i="32"/>
  <c r="AI149" i="32"/>
  <c r="AF149" i="32"/>
  <c r="AB149" i="32"/>
  <c r="AA149" i="32"/>
  <c r="Z149" i="32"/>
  <c r="Y149" i="32"/>
  <c r="P149" i="32"/>
  <c r="N149" i="32"/>
  <c r="AI148" i="32"/>
  <c r="AF148" i="32"/>
  <c r="AB148" i="32"/>
  <c r="AA148" i="32"/>
  <c r="Z148" i="32"/>
  <c r="Y148" i="32"/>
  <c r="P148" i="32"/>
  <c r="N148" i="32"/>
  <c r="AI147" i="32"/>
  <c r="AF147" i="32"/>
  <c r="AB147" i="32"/>
  <c r="AA147" i="32"/>
  <c r="Z147" i="32"/>
  <c r="Y147" i="32"/>
  <c r="P147" i="32"/>
  <c r="N147" i="32"/>
  <c r="AI146" i="32"/>
  <c r="AF146" i="32"/>
  <c r="AB146" i="32"/>
  <c r="AA146" i="32"/>
  <c r="Z146" i="32"/>
  <c r="Y146" i="32"/>
  <c r="P146" i="32"/>
  <c r="N146" i="32"/>
  <c r="AI145" i="32"/>
  <c r="AF145" i="32"/>
  <c r="AB145" i="32"/>
  <c r="AA145" i="32"/>
  <c r="Z145" i="32"/>
  <c r="Y145" i="32"/>
  <c r="P145" i="32"/>
  <c r="N145" i="32"/>
  <c r="AI144" i="32"/>
  <c r="AF144" i="32"/>
  <c r="AB144" i="32"/>
  <c r="AA144" i="32"/>
  <c r="Z144" i="32"/>
  <c r="Y144" i="32"/>
  <c r="P144" i="32"/>
  <c r="N144" i="32"/>
  <c r="AI143" i="32"/>
  <c r="AF143" i="32"/>
  <c r="AB143" i="32"/>
  <c r="AA143" i="32"/>
  <c r="Z143" i="32"/>
  <c r="Y143" i="32"/>
  <c r="P143" i="32"/>
  <c r="N143" i="32"/>
  <c r="AI142" i="32"/>
  <c r="AF142" i="32"/>
  <c r="AB142" i="32"/>
  <c r="AA142" i="32"/>
  <c r="Z142" i="32"/>
  <c r="Y142" i="32"/>
  <c r="P142" i="32"/>
  <c r="N142" i="32"/>
  <c r="AI141" i="32"/>
  <c r="AF141" i="32"/>
  <c r="AB141" i="32"/>
  <c r="AA141" i="32"/>
  <c r="Z141" i="32"/>
  <c r="Y141" i="32"/>
  <c r="P141" i="32"/>
  <c r="N141" i="32"/>
  <c r="AI140" i="32"/>
  <c r="AF140" i="32"/>
  <c r="AB140" i="32"/>
  <c r="AA140" i="32"/>
  <c r="Z140" i="32"/>
  <c r="Y140" i="32"/>
  <c r="P140" i="32"/>
  <c r="N140" i="32"/>
  <c r="AI139" i="32"/>
  <c r="AF139" i="32"/>
  <c r="AB139" i="32"/>
  <c r="AA139" i="32"/>
  <c r="Z139" i="32"/>
  <c r="Y139" i="32"/>
  <c r="P139" i="32"/>
  <c r="N139" i="32"/>
  <c r="AI138" i="32"/>
  <c r="AF138" i="32"/>
  <c r="AB138" i="32"/>
  <c r="AA138" i="32"/>
  <c r="Z138" i="32"/>
  <c r="Y138" i="32"/>
  <c r="P138" i="32"/>
  <c r="N138" i="32"/>
  <c r="AI137" i="32"/>
  <c r="AF137" i="32"/>
  <c r="AB137" i="32"/>
  <c r="AA137" i="32"/>
  <c r="Z137" i="32"/>
  <c r="Y137" i="32"/>
  <c r="P137" i="32"/>
  <c r="N137" i="32"/>
  <c r="AI136" i="32"/>
  <c r="AF136" i="32"/>
  <c r="AB136" i="32"/>
  <c r="AA136" i="32"/>
  <c r="Z136" i="32"/>
  <c r="Y136" i="32"/>
  <c r="P136" i="32"/>
  <c r="N136" i="32"/>
  <c r="AI135" i="32"/>
  <c r="AF135" i="32"/>
  <c r="AB135" i="32"/>
  <c r="AA135" i="32"/>
  <c r="Z135" i="32"/>
  <c r="Y135" i="32"/>
  <c r="P135" i="32"/>
  <c r="N135" i="32"/>
  <c r="AI134" i="32"/>
  <c r="AF134" i="32"/>
  <c r="AB134" i="32"/>
  <c r="AA134" i="32"/>
  <c r="Z134" i="32"/>
  <c r="Y134" i="32"/>
  <c r="P134" i="32"/>
  <c r="N134" i="32"/>
  <c r="AI133" i="32"/>
  <c r="AF133" i="32"/>
  <c r="AB133" i="32"/>
  <c r="AA133" i="32"/>
  <c r="Z133" i="32"/>
  <c r="Y133" i="32"/>
  <c r="P133" i="32"/>
  <c r="N133" i="32"/>
  <c r="AI132" i="32"/>
  <c r="AF132" i="32"/>
  <c r="AB132" i="32"/>
  <c r="AA132" i="32"/>
  <c r="Z132" i="32"/>
  <c r="Y132" i="32"/>
  <c r="P132" i="32"/>
  <c r="N132" i="32"/>
  <c r="AI131" i="32"/>
  <c r="AF131" i="32"/>
  <c r="AB131" i="32"/>
  <c r="AA131" i="32"/>
  <c r="Z131" i="32"/>
  <c r="Y131" i="32"/>
  <c r="P131" i="32"/>
  <c r="N131" i="32"/>
  <c r="AI130" i="32"/>
  <c r="AF130" i="32"/>
  <c r="AB130" i="32"/>
  <c r="AA130" i="32"/>
  <c r="Z130" i="32"/>
  <c r="Y130" i="32"/>
  <c r="P130" i="32"/>
  <c r="N130" i="32"/>
  <c r="AI129" i="32"/>
  <c r="AF129" i="32"/>
  <c r="AB129" i="32"/>
  <c r="AA129" i="32"/>
  <c r="Z129" i="32"/>
  <c r="Y129" i="32"/>
  <c r="P129" i="32"/>
  <c r="N129" i="32"/>
  <c r="AI128" i="32"/>
  <c r="AF128" i="32"/>
  <c r="AB128" i="32"/>
  <c r="AA128" i="32"/>
  <c r="Z128" i="32"/>
  <c r="Y128" i="32"/>
  <c r="P128" i="32"/>
  <c r="N128" i="32"/>
  <c r="AI127" i="32"/>
  <c r="AF127" i="32"/>
  <c r="AB127" i="32"/>
  <c r="AA127" i="32"/>
  <c r="Z127" i="32"/>
  <c r="Y127" i="32"/>
  <c r="P127" i="32"/>
  <c r="N127" i="32"/>
  <c r="AI126" i="32"/>
  <c r="AF126" i="32"/>
  <c r="AB126" i="32"/>
  <c r="AA126" i="32"/>
  <c r="Z126" i="32"/>
  <c r="Y126" i="32"/>
  <c r="P126" i="32"/>
  <c r="N126" i="32"/>
  <c r="AI125" i="32"/>
  <c r="AF125" i="32"/>
  <c r="AB125" i="32"/>
  <c r="AA125" i="32"/>
  <c r="Z125" i="32"/>
  <c r="Y125" i="32"/>
  <c r="P125" i="32"/>
  <c r="N125" i="32"/>
  <c r="AI124" i="32"/>
  <c r="AF124" i="32"/>
  <c r="AB124" i="32"/>
  <c r="AA124" i="32"/>
  <c r="Z124" i="32"/>
  <c r="Y124" i="32"/>
  <c r="P124" i="32"/>
  <c r="N124" i="32"/>
  <c r="AI123" i="32"/>
  <c r="AF123" i="32"/>
  <c r="AB123" i="32"/>
  <c r="AA123" i="32"/>
  <c r="Z123" i="32"/>
  <c r="Y123" i="32"/>
  <c r="P123" i="32"/>
  <c r="N123" i="32"/>
  <c r="AI122" i="32"/>
  <c r="AF122" i="32"/>
  <c r="AB122" i="32"/>
  <c r="AA122" i="32"/>
  <c r="Z122" i="32"/>
  <c r="Y122" i="32"/>
  <c r="P122" i="32"/>
  <c r="N122" i="32"/>
  <c r="AI121" i="32"/>
  <c r="AF121" i="32"/>
  <c r="AB121" i="32"/>
  <c r="AA121" i="32"/>
  <c r="Z121" i="32"/>
  <c r="Y121" i="32"/>
  <c r="P121" i="32"/>
  <c r="N121" i="32"/>
  <c r="AI120" i="32"/>
  <c r="AF120" i="32"/>
  <c r="AB120" i="32"/>
  <c r="AA120" i="32"/>
  <c r="Z120" i="32"/>
  <c r="Y120" i="32"/>
  <c r="P120" i="32"/>
  <c r="N120" i="32"/>
  <c r="AI119" i="32"/>
  <c r="AF119" i="32"/>
  <c r="AB119" i="32"/>
  <c r="AA119" i="32"/>
  <c r="Z119" i="32"/>
  <c r="Y119" i="32"/>
  <c r="P119" i="32"/>
  <c r="N119" i="32"/>
  <c r="AI118" i="32"/>
  <c r="AF118" i="32"/>
  <c r="AB118" i="32"/>
  <c r="AA118" i="32"/>
  <c r="Z118" i="32"/>
  <c r="Y118" i="32"/>
  <c r="P118" i="32"/>
  <c r="N118" i="32"/>
  <c r="AI117" i="32"/>
  <c r="AF117" i="32"/>
  <c r="AB117" i="32"/>
  <c r="AA117" i="32"/>
  <c r="Z117" i="32"/>
  <c r="Y117" i="32"/>
  <c r="P117" i="32"/>
  <c r="N117" i="32"/>
  <c r="AI116" i="32"/>
  <c r="AF116" i="32"/>
  <c r="AB116" i="32"/>
  <c r="AA116" i="32"/>
  <c r="Z116" i="32"/>
  <c r="Y116" i="32"/>
  <c r="P116" i="32"/>
  <c r="N116" i="32"/>
  <c r="AI115" i="32"/>
  <c r="AF115" i="32"/>
  <c r="AB115" i="32"/>
  <c r="AA115" i="32"/>
  <c r="Z115" i="32"/>
  <c r="Y115" i="32"/>
  <c r="P115" i="32"/>
  <c r="N115" i="32"/>
  <c r="AI114" i="32"/>
  <c r="AF114" i="32"/>
  <c r="AB114" i="32"/>
  <c r="AA114" i="32"/>
  <c r="Z114" i="32"/>
  <c r="Y114" i="32"/>
  <c r="P114" i="32"/>
  <c r="N114" i="32"/>
  <c r="AI113" i="32"/>
  <c r="AF113" i="32"/>
  <c r="AB113" i="32"/>
  <c r="AA113" i="32"/>
  <c r="Z113" i="32"/>
  <c r="Y113" i="32"/>
  <c r="P113" i="32"/>
  <c r="N113" i="32"/>
  <c r="AI112" i="32"/>
  <c r="AF112" i="32"/>
  <c r="AB112" i="32"/>
  <c r="AA112" i="32"/>
  <c r="Z112" i="32"/>
  <c r="Y112" i="32"/>
  <c r="P112" i="32"/>
  <c r="N112" i="32"/>
  <c r="AI111" i="32"/>
  <c r="AF111" i="32"/>
  <c r="AB111" i="32"/>
  <c r="AA111" i="32"/>
  <c r="Z111" i="32"/>
  <c r="Y111" i="32"/>
  <c r="P111" i="32"/>
  <c r="N111" i="32"/>
  <c r="AI110" i="32"/>
  <c r="AF110" i="32"/>
  <c r="AB110" i="32"/>
  <c r="AA110" i="32"/>
  <c r="Z110" i="32"/>
  <c r="Y110" i="32"/>
  <c r="P110" i="32"/>
  <c r="N110" i="32"/>
  <c r="AI109" i="32"/>
  <c r="AF109" i="32"/>
  <c r="AB109" i="32"/>
  <c r="AA109" i="32"/>
  <c r="Z109" i="32"/>
  <c r="Y109" i="32"/>
  <c r="P109" i="32"/>
  <c r="N109" i="32"/>
  <c r="AI108" i="32"/>
  <c r="AF108" i="32"/>
  <c r="AB108" i="32"/>
  <c r="AA108" i="32"/>
  <c r="Z108" i="32"/>
  <c r="Y108" i="32"/>
  <c r="P108" i="32"/>
  <c r="N108" i="32"/>
  <c r="AI107" i="32"/>
  <c r="AF107" i="32"/>
  <c r="AB107" i="32"/>
  <c r="AA107" i="32"/>
  <c r="Z107" i="32"/>
  <c r="Y107" i="32"/>
  <c r="P107" i="32"/>
  <c r="N107" i="32"/>
  <c r="AI106" i="32"/>
  <c r="AF106" i="32"/>
  <c r="AB106" i="32"/>
  <c r="AA106" i="32"/>
  <c r="Z106" i="32"/>
  <c r="Y106" i="32"/>
  <c r="P106" i="32"/>
  <c r="N106" i="32"/>
  <c r="AI105" i="32"/>
  <c r="AF105" i="32"/>
  <c r="AB105" i="32"/>
  <c r="AA105" i="32"/>
  <c r="Z105" i="32"/>
  <c r="Y105" i="32"/>
  <c r="P105" i="32"/>
  <c r="N105" i="32"/>
  <c r="AI104" i="32"/>
  <c r="AF104" i="32"/>
  <c r="AB104" i="32"/>
  <c r="AA104" i="32"/>
  <c r="Z104" i="32"/>
  <c r="Y104" i="32"/>
  <c r="P104" i="32"/>
  <c r="N104" i="32"/>
  <c r="AI103" i="32"/>
  <c r="AF103" i="32"/>
  <c r="AB103" i="32"/>
  <c r="AA103" i="32"/>
  <c r="Z103" i="32"/>
  <c r="Y103" i="32"/>
  <c r="P103" i="32"/>
  <c r="N103" i="32"/>
  <c r="AI102" i="32"/>
  <c r="AF102" i="32"/>
  <c r="AB102" i="32"/>
  <c r="AA102" i="32"/>
  <c r="Z102" i="32"/>
  <c r="Y102" i="32"/>
  <c r="P102" i="32"/>
  <c r="N102" i="32"/>
  <c r="AI101" i="32"/>
  <c r="AF101" i="32"/>
  <c r="AB101" i="32"/>
  <c r="AA101" i="32"/>
  <c r="Z101" i="32"/>
  <c r="Y101" i="32"/>
  <c r="P101" i="32"/>
  <c r="N101" i="32"/>
  <c r="AI100" i="32"/>
  <c r="AF100" i="32"/>
  <c r="AB100" i="32"/>
  <c r="AA100" i="32"/>
  <c r="Z100" i="32"/>
  <c r="Y100" i="32"/>
  <c r="P100" i="32"/>
  <c r="N100" i="32"/>
  <c r="AI99" i="32"/>
  <c r="AF99" i="32"/>
  <c r="AB99" i="32"/>
  <c r="AA99" i="32"/>
  <c r="Z99" i="32"/>
  <c r="Y99" i="32"/>
  <c r="P99" i="32"/>
  <c r="N99" i="32"/>
  <c r="AI98" i="32"/>
  <c r="AF98" i="32"/>
  <c r="AB98" i="32"/>
  <c r="AA98" i="32"/>
  <c r="Z98" i="32"/>
  <c r="Y98" i="32"/>
  <c r="P98" i="32"/>
  <c r="N98" i="32"/>
  <c r="AI97" i="32"/>
  <c r="AF97" i="32"/>
  <c r="AB97" i="32"/>
  <c r="AA97" i="32"/>
  <c r="Z97" i="32"/>
  <c r="Y97" i="32"/>
  <c r="P97" i="32"/>
  <c r="N97" i="32"/>
  <c r="AI96" i="32"/>
  <c r="AF96" i="32"/>
  <c r="AB96" i="32"/>
  <c r="AA96" i="32"/>
  <c r="Z96" i="32"/>
  <c r="Y96" i="32"/>
  <c r="P96" i="32"/>
  <c r="N96" i="32"/>
  <c r="AI95" i="32"/>
  <c r="AF95" i="32"/>
  <c r="AB95" i="32"/>
  <c r="AA95" i="32"/>
  <c r="Z95" i="32"/>
  <c r="Y95" i="32"/>
  <c r="P95" i="32"/>
  <c r="N95" i="32"/>
  <c r="AI94" i="32"/>
  <c r="AF94" i="32"/>
  <c r="AB94" i="32"/>
  <c r="AA94" i="32"/>
  <c r="Z94" i="32"/>
  <c r="Y94" i="32"/>
  <c r="P94" i="32"/>
  <c r="N94" i="32"/>
  <c r="AI93" i="32"/>
  <c r="AF93" i="32"/>
  <c r="AB93" i="32"/>
  <c r="AA93" i="32"/>
  <c r="Z93" i="32"/>
  <c r="Y93" i="32"/>
  <c r="P93" i="32"/>
  <c r="N93" i="32"/>
  <c r="AI92" i="32"/>
  <c r="AF92" i="32"/>
  <c r="AB92" i="32"/>
  <c r="AA92" i="32"/>
  <c r="Z92" i="32"/>
  <c r="Y92" i="32"/>
  <c r="P92" i="32"/>
  <c r="N92" i="32"/>
  <c r="AI91" i="32"/>
  <c r="AF91" i="32"/>
  <c r="AB91" i="32"/>
  <c r="AA91" i="32"/>
  <c r="Z91" i="32"/>
  <c r="Y91" i="32"/>
  <c r="P91" i="32"/>
  <c r="N91" i="32"/>
  <c r="AI90" i="32"/>
  <c r="AF90" i="32"/>
  <c r="AB90" i="32"/>
  <c r="AA90" i="32"/>
  <c r="Z90" i="32"/>
  <c r="Y90" i="32"/>
  <c r="P90" i="32"/>
  <c r="N90" i="32"/>
  <c r="AI89" i="32"/>
  <c r="AF89" i="32"/>
  <c r="AB89" i="32"/>
  <c r="AA89" i="32"/>
  <c r="Z89" i="32"/>
  <c r="Y89" i="32"/>
  <c r="P89" i="32"/>
  <c r="N89" i="32"/>
  <c r="AI88" i="32"/>
  <c r="AF88" i="32"/>
  <c r="AB88" i="32"/>
  <c r="AA88" i="32"/>
  <c r="Z88" i="32"/>
  <c r="Y88" i="32"/>
  <c r="P88" i="32"/>
  <c r="N88" i="32"/>
  <c r="AI87" i="32"/>
  <c r="AF87" i="32"/>
  <c r="AB87" i="32"/>
  <c r="AA87" i="32"/>
  <c r="Z87" i="32"/>
  <c r="Y87" i="32"/>
  <c r="P87" i="32"/>
  <c r="N87" i="32"/>
  <c r="AI86" i="32"/>
  <c r="AF86" i="32"/>
  <c r="AB86" i="32"/>
  <c r="AA86" i="32"/>
  <c r="Z86" i="32"/>
  <c r="Y86" i="32"/>
  <c r="P86" i="32"/>
  <c r="N86" i="32"/>
  <c r="AI85" i="32"/>
  <c r="AF85" i="32"/>
  <c r="AB85" i="32"/>
  <c r="AA85" i="32"/>
  <c r="Z85" i="32"/>
  <c r="Y85" i="32"/>
  <c r="P85" i="32"/>
  <c r="N85" i="32"/>
  <c r="AI84" i="32"/>
  <c r="AF84" i="32"/>
  <c r="AB84" i="32"/>
  <c r="AA84" i="32"/>
  <c r="Z84" i="32"/>
  <c r="Y84" i="32"/>
  <c r="P84" i="32"/>
  <c r="N84" i="32"/>
  <c r="AI83" i="32"/>
  <c r="AF83" i="32"/>
  <c r="AB83" i="32"/>
  <c r="AA83" i="32"/>
  <c r="Z83" i="32"/>
  <c r="Y83" i="32"/>
  <c r="P83" i="32"/>
  <c r="N83" i="32"/>
  <c r="AI82" i="32"/>
  <c r="AF82" i="32"/>
  <c r="AB82" i="32"/>
  <c r="AA82" i="32"/>
  <c r="Z82" i="32"/>
  <c r="Y82" i="32"/>
  <c r="P82" i="32"/>
  <c r="N82" i="32"/>
  <c r="AI81" i="32"/>
  <c r="AF81" i="32"/>
  <c r="AB81" i="32"/>
  <c r="AA81" i="32"/>
  <c r="Z81" i="32"/>
  <c r="Y81" i="32"/>
  <c r="P81" i="32"/>
  <c r="N81" i="32"/>
  <c r="AI80" i="32"/>
  <c r="AF80" i="32"/>
  <c r="AB80" i="32"/>
  <c r="AA80" i="32"/>
  <c r="Z80" i="32"/>
  <c r="Y80" i="32"/>
  <c r="P80" i="32"/>
  <c r="N80" i="32"/>
  <c r="AI79" i="32"/>
  <c r="AF79" i="32"/>
  <c r="AB79" i="32"/>
  <c r="AA79" i="32"/>
  <c r="Z79" i="32"/>
  <c r="Y79" i="32"/>
  <c r="P79" i="32"/>
  <c r="N79" i="32"/>
  <c r="AI78" i="32"/>
  <c r="AF78" i="32"/>
  <c r="AB78" i="32"/>
  <c r="AA78" i="32"/>
  <c r="Z78" i="32"/>
  <c r="Y78" i="32"/>
  <c r="P78" i="32"/>
  <c r="N78" i="32"/>
  <c r="AI77" i="32"/>
  <c r="AF77" i="32"/>
  <c r="AB77" i="32"/>
  <c r="AA77" i="32"/>
  <c r="Z77" i="32"/>
  <c r="Y77" i="32"/>
  <c r="P77" i="32"/>
  <c r="N77" i="32"/>
  <c r="AI76" i="32"/>
  <c r="AF76" i="32"/>
  <c r="AB76" i="32"/>
  <c r="AA76" i="32"/>
  <c r="Z76" i="32"/>
  <c r="Y76" i="32"/>
  <c r="P76" i="32"/>
  <c r="N76" i="32"/>
  <c r="AI75" i="32"/>
  <c r="AF75" i="32"/>
  <c r="AB75" i="32"/>
  <c r="AA75" i="32"/>
  <c r="Z75" i="32"/>
  <c r="Y75" i="32"/>
  <c r="P75" i="32"/>
  <c r="N75" i="32"/>
  <c r="AI74" i="32"/>
  <c r="AF74" i="32"/>
  <c r="AB74" i="32"/>
  <c r="AA74" i="32"/>
  <c r="Z74" i="32"/>
  <c r="Y74" i="32"/>
  <c r="P74" i="32"/>
  <c r="N74" i="32"/>
  <c r="AI73" i="32"/>
  <c r="AF73" i="32"/>
  <c r="AB73" i="32"/>
  <c r="AA73" i="32"/>
  <c r="Z73" i="32"/>
  <c r="Y73" i="32"/>
  <c r="P73" i="32"/>
  <c r="N73" i="32"/>
  <c r="AI72" i="32"/>
  <c r="AF72" i="32"/>
  <c r="AB72" i="32"/>
  <c r="AA72" i="32"/>
  <c r="Z72" i="32"/>
  <c r="Y72" i="32"/>
  <c r="P72" i="32"/>
  <c r="N72" i="32"/>
  <c r="AI71" i="32"/>
  <c r="AF71" i="32"/>
  <c r="P71" i="32"/>
  <c r="N71" i="32"/>
  <c r="AI70" i="32"/>
  <c r="AF70" i="32"/>
  <c r="AB70" i="32"/>
  <c r="AA70" i="32"/>
  <c r="Z70" i="32"/>
  <c r="Y70" i="32"/>
  <c r="P70" i="32"/>
  <c r="N70" i="32"/>
  <c r="AI69" i="32"/>
  <c r="AF69" i="32"/>
  <c r="AB69" i="32"/>
  <c r="AA69" i="32"/>
  <c r="Z69" i="32"/>
  <c r="Y69" i="32"/>
  <c r="P69" i="32"/>
  <c r="N69" i="32"/>
  <c r="AI68" i="32"/>
  <c r="AF68" i="32"/>
  <c r="AB68" i="32"/>
  <c r="AA68" i="32"/>
  <c r="Z68" i="32"/>
  <c r="Y68" i="32"/>
  <c r="P68" i="32"/>
  <c r="N68" i="32"/>
  <c r="AI67" i="32"/>
  <c r="AF67" i="32"/>
  <c r="AB67" i="32"/>
  <c r="AA67" i="32"/>
  <c r="Z67" i="32"/>
  <c r="Y67" i="32"/>
  <c r="P67" i="32"/>
  <c r="N67" i="32"/>
  <c r="AI66" i="32"/>
  <c r="AF66" i="32"/>
  <c r="P66" i="32"/>
  <c r="N66" i="32"/>
  <c r="AI65" i="32"/>
  <c r="AF65" i="32"/>
  <c r="AB65" i="32"/>
  <c r="AA65" i="32"/>
  <c r="Z65" i="32"/>
  <c r="Y65" i="32"/>
  <c r="P65" i="32"/>
  <c r="N65" i="32"/>
  <c r="AI64" i="32"/>
  <c r="AF64" i="32"/>
  <c r="AB64" i="32"/>
  <c r="AA64" i="32"/>
  <c r="Z64" i="32"/>
  <c r="Y64" i="32"/>
  <c r="P64" i="32"/>
  <c r="N64" i="32"/>
  <c r="AI63" i="32"/>
  <c r="AF63" i="32"/>
  <c r="P63" i="32"/>
  <c r="N63" i="32"/>
  <c r="AI62" i="32"/>
  <c r="AF62" i="32"/>
  <c r="AB62" i="32"/>
  <c r="AA62" i="32"/>
  <c r="Z62" i="32"/>
  <c r="Y62" i="32"/>
  <c r="P62" i="32"/>
  <c r="N62" i="32"/>
  <c r="AI61" i="32"/>
  <c r="AF61" i="32"/>
  <c r="AB61" i="32"/>
  <c r="AA61" i="32"/>
  <c r="Z61" i="32"/>
  <c r="Y61" i="32"/>
  <c r="P61" i="32"/>
  <c r="N61" i="32"/>
  <c r="AI60" i="32"/>
  <c r="AF60" i="32"/>
  <c r="P60" i="32"/>
  <c r="N60" i="32"/>
  <c r="AI59" i="32"/>
  <c r="AF59" i="32"/>
  <c r="AB59" i="32"/>
  <c r="AA59" i="32"/>
  <c r="Z59" i="32"/>
  <c r="Y59" i="32"/>
  <c r="P59" i="32"/>
  <c r="N59" i="32"/>
  <c r="AI58" i="32"/>
  <c r="AF58" i="32"/>
  <c r="AB58" i="32"/>
  <c r="AA58" i="32"/>
  <c r="Z58" i="32"/>
  <c r="Y58" i="32"/>
  <c r="P58" i="32"/>
  <c r="N58" i="32"/>
  <c r="AI57" i="32"/>
  <c r="AF57" i="32"/>
  <c r="AB57" i="32"/>
  <c r="AA57" i="32"/>
  <c r="Z57" i="32"/>
  <c r="Y57" i="32"/>
  <c r="P57" i="32"/>
  <c r="N57" i="32"/>
  <c r="AI56" i="32"/>
  <c r="AF56" i="32"/>
  <c r="AB56" i="32"/>
  <c r="AA56" i="32"/>
  <c r="Z56" i="32"/>
  <c r="Y56" i="32"/>
  <c r="P56" i="32"/>
  <c r="N56" i="32"/>
  <c r="AI55" i="32"/>
  <c r="AF55" i="32"/>
  <c r="P55" i="32"/>
  <c r="N55" i="32"/>
  <c r="AI54" i="32"/>
  <c r="AF54" i="32"/>
  <c r="AB54" i="32"/>
  <c r="AA54" i="32"/>
  <c r="Z54" i="32"/>
  <c r="Y54" i="32"/>
  <c r="P54" i="32"/>
  <c r="N54" i="32"/>
  <c r="AI53" i="32"/>
  <c r="AF53" i="32"/>
  <c r="AB53" i="32"/>
  <c r="AA53" i="32"/>
  <c r="Z53" i="32"/>
  <c r="Y53" i="32"/>
  <c r="P53" i="32"/>
  <c r="N53" i="32"/>
  <c r="AI52" i="32"/>
  <c r="AF52" i="32"/>
  <c r="P52" i="32"/>
  <c r="N52" i="32"/>
  <c r="AI51" i="32"/>
  <c r="AF51" i="32"/>
  <c r="AB51" i="32"/>
  <c r="AA51" i="32"/>
  <c r="Z51" i="32"/>
  <c r="Y51" i="32"/>
  <c r="P51" i="32"/>
  <c r="N51" i="32"/>
  <c r="AI50" i="32"/>
  <c r="AF50" i="32"/>
  <c r="AB50" i="32"/>
  <c r="AA50" i="32"/>
  <c r="Z50" i="32"/>
  <c r="Y50" i="32"/>
  <c r="P50" i="32"/>
  <c r="N50" i="32"/>
  <c r="AI49" i="32"/>
  <c r="AF49" i="32"/>
  <c r="P49" i="32"/>
  <c r="N49" i="32"/>
  <c r="AI48" i="32"/>
  <c r="AF48" i="32"/>
  <c r="AB48" i="32"/>
  <c r="AA48" i="32"/>
  <c r="Z48" i="32"/>
  <c r="Y48" i="32"/>
  <c r="P48" i="32"/>
  <c r="N48" i="32"/>
  <c r="AI47" i="32"/>
  <c r="AF47" i="32"/>
  <c r="AB47" i="32"/>
  <c r="AA47" i="32"/>
  <c r="Z47" i="32"/>
  <c r="Y47" i="32"/>
  <c r="P47" i="32"/>
  <c r="N47" i="32"/>
  <c r="AI46" i="32"/>
  <c r="AF46" i="32"/>
  <c r="AB46" i="32"/>
  <c r="AA46" i="32"/>
  <c r="Z46" i="32"/>
  <c r="Y46" i="32"/>
  <c r="P46" i="32"/>
  <c r="N46" i="32"/>
  <c r="AI45" i="32"/>
  <c r="AF45" i="32"/>
  <c r="AB45" i="32"/>
  <c r="AA45" i="32"/>
  <c r="Z45" i="32"/>
  <c r="Y45" i="32"/>
  <c r="P45" i="32"/>
  <c r="N45" i="32"/>
  <c r="AI44" i="32"/>
  <c r="AF44" i="32"/>
  <c r="P44" i="32"/>
  <c r="N44" i="32"/>
  <c r="AI43" i="32"/>
  <c r="AF43" i="32"/>
  <c r="AB43" i="32"/>
  <c r="AA43" i="32"/>
  <c r="Z43" i="32"/>
  <c r="Y43" i="32"/>
  <c r="P43" i="32"/>
  <c r="N43" i="32"/>
  <c r="AI42" i="32"/>
  <c r="AF42" i="32"/>
  <c r="AB42" i="32"/>
  <c r="AA42" i="32"/>
  <c r="Z42" i="32"/>
  <c r="Y42" i="32"/>
  <c r="P42" i="32"/>
  <c r="N42" i="32"/>
  <c r="AI41" i="32"/>
  <c r="AF41" i="32"/>
  <c r="P41" i="32"/>
  <c r="N41" i="32"/>
  <c r="AI40" i="32"/>
  <c r="AF40" i="32"/>
  <c r="P40" i="32"/>
  <c r="N40" i="32"/>
  <c r="AI39" i="32"/>
  <c r="AF39" i="32"/>
  <c r="AB39" i="32"/>
  <c r="AA39" i="32"/>
  <c r="Z39" i="32"/>
  <c r="Y39" i="32"/>
  <c r="P39" i="32"/>
  <c r="N39" i="32"/>
  <c r="AI38" i="32"/>
  <c r="AF38" i="32"/>
  <c r="AB38" i="32"/>
  <c r="AA38" i="32"/>
  <c r="Z38" i="32"/>
  <c r="Y38" i="32"/>
  <c r="P38" i="32"/>
  <c r="N38" i="32"/>
  <c r="AI37" i="32"/>
  <c r="AF37" i="32"/>
  <c r="AB37" i="32"/>
  <c r="AA37" i="32"/>
  <c r="Z37" i="32"/>
  <c r="Y37" i="32"/>
  <c r="P37" i="32"/>
  <c r="N37" i="32"/>
  <c r="AI36" i="32"/>
  <c r="AF36" i="32"/>
  <c r="AB36" i="32"/>
  <c r="AA36" i="32"/>
  <c r="Z36" i="32"/>
  <c r="Y36" i="32"/>
  <c r="P36" i="32"/>
  <c r="N36" i="32"/>
  <c r="AI35" i="32"/>
  <c r="AF35" i="32"/>
  <c r="P35" i="32"/>
  <c r="N35" i="32"/>
  <c r="AI34" i="32"/>
  <c r="AF34" i="32"/>
  <c r="AB34" i="32"/>
  <c r="AA34" i="32"/>
  <c r="Z34" i="32"/>
  <c r="Y34" i="32"/>
  <c r="P34" i="32"/>
  <c r="N34" i="32"/>
  <c r="AI33" i="32"/>
  <c r="AF33" i="32"/>
  <c r="AB33" i="32"/>
  <c r="AA33" i="32"/>
  <c r="Z33" i="32"/>
  <c r="Y33" i="32"/>
  <c r="P33" i="32"/>
  <c r="N33" i="32"/>
  <c r="AI32" i="32"/>
  <c r="AF32" i="32"/>
  <c r="AB32" i="32"/>
  <c r="AA32" i="32"/>
  <c r="Z32" i="32"/>
  <c r="Y32" i="32"/>
  <c r="P32" i="32"/>
  <c r="N32" i="32"/>
  <c r="AI31" i="32"/>
  <c r="AF31" i="32"/>
  <c r="AB31" i="32"/>
  <c r="AA31" i="32"/>
  <c r="Z31" i="32"/>
  <c r="Y31" i="32"/>
  <c r="P31" i="32"/>
  <c r="N31" i="32"/>
  <c r="AI30" i="32"/>
  <c r="AF30" i="32"/>
  <c r="P30" i="32"/>
  <c r="N30" i="32"/>
  <c r="AI29" i="32"/>
  <c r="AF29" i="32"/>
  <c r="AB29" i="32"/>
  <c r="AA29" i="32"/>
  <c r="Z29" i="32"/>
  <c r="Y29" i="32"/>
  <c r="P29" i="32"/>
  <c r="N29" i="32"/>
  <c r="AI28" i="32"/>
  <c r="AF28" i="32"/>
  <c r="AB28" i="32"/>
  <c r="AA28" i="32"/>
  <c r="Z28" i="32"/>
  <c r="Y28" i="32"/>
  <c r="P28" i="32"/>
  <c r="N28" i="32"/>
  <c r="AI27" i="32"/>
  <c r="AF27" i="32"/>
  <c r="P27" i="32"/>
  <c r="N27" i="32"/>
  <c r="AI26" i="32"/>
  <c r="AF26" i="32"/>
  <c r="P26" i="32"/>
  <c r="N26" i="32"/>
  <c r="AI25" i="32"/>
  <c r="AF25" i="32"/>
  <c r="AB25" i="32"/>
  <c r="AA25" i="32"/>
  <c r="Z25" i="32"/>
  <c r="Y25" i="32"/>
  <c r="P25" i="32"/>
  <c r="N25" i="32"/>
  <c r="AI24" i="32"/>
  <c r="AF24" i="32"/>
  <c r="AB24" i="32"/>
  <c r="AA24" i="32"/>
  <c r="Z24" i="32"/>
  <c r="Y24" i="32"/>
  <c r="P24" i="32"/>
  <c r="N24" i="32"/>
  <c r="AI23" i="32"/>
  <c r="AF23" i="32"/>
  <c r="AB23" i="32"/>
  <c r="AA23" i="32"/>
  <c r="Z23" i="32"/>
  <c r="Y23" i="32"/>
  <c r="P23" i="32"/>
  <c r="N23" i="32"/>
  <c r="AI22" i="32"/>
  <c r="AF22" i="32"/>
  <c r="P22" i="32"/>
  <c r="N22" i="32"/>
  <c r="AI21" i="32"/>
  <c r="AF21" i="32"/>
  <c r="AB21" i="32"/>
  <c r="AA21" i="32"/>
  <c r="Z21" i="32"/>
  <c r="Y21" i="32"/>
  <c r="P21" i="32"/>
  <c r="N21" i="32"/>
  <c r="AI20" i="32"/>
  <c r="AF20" i="32"/>
  <c r="AB20" i="32"/>
  <c r="AA20" i="32"/>
  <c r="Z20" i="32"/>
  <c r="Y20" i="32"/>
  <c r="P20" i="32"/>
  <c r="N20" i="32"/>
  <c r="AI19" i="32"/>
  <c r="AF19" i="32"/>
  <c r="AB19" i="32"/>
  <c r="AA19" i="32"/>
  <c r="Z19" i="32"/>
  <c r="Y19" i="32"/>
  <c r="P19" i="32"/>
  <c r="N19" i="32"/>
  <c r="AI18" i="32"/>
  <c r="AF18" i="32"/>
  <c r="AB18" i="32"/>
  <c r="AA18" i="32"/>
  <c r="Z18" i="32"/>
  <c r="Y18" i="32"/>
  <c r="P18" i="32"/>
  <c r="N18" i="32"/>
  <c r="AI17" i="32"/>
  <c r="AF17" i="32"/>
  <c r="AB17" i="32"/>
  <c r="AA17" i="32"/>
  <c r="Z17" i="32"/>
  <c r="Y17" i="32"/>
  <c r="P17" i="32"/>
  <c r="N17" i="32"/>
  <c r="AI16" i="32"/>
  <c r="AF16" i="32"/>
  <c r="AB16" i="32"/>
  <c r="AA16" i="32"/>
  <c r="Z16" i="32"/>
  <c r="Y16" i="32"/>
  <c r="P16" i="32"/>
  <c r="N16" i="32"/>
  <c r="AI15" i="32"/>
  <c r="AF15" i="32"/>
  <c r="AB15" i="32"/>
  <c r="AA15" i="32"/>
  <c r="Z15" i="32"/>
  <c r="Y15" i="32"/>
  <c r="P15" i="32"/>
  <c r="N15" i="32"/>
  <c r="AI14" i="32"/>
  <c r="AF14" i="32"/>
  <c r="AB14" i="32"/>
  <c r="AA14" i="32"/>
  <c r="Z14" i="32"/>
  <c r="Y14" i="32"/>
  <c r="P14" i="32"/>
  <c r="N14" i="32"/>
  <c r="AI13" i="32"/>
  <c r="AF13" i="32"/>
  <c r="AB13" i="32"/>
  <c r="AA13" i="32"/>
  <c r="Z13" i="32"/>
  <c r="Y13" i="32"/>
  <c r="P13" i="32"/>
  <c r="N13" i="32"/>
  <c r="AI12" i="32"/>
  <c r="AF12" i="32"/>
  <c r="AB12" i="32"/>
  <c r="AA12" i="32"/>
  <c r="Z12" i="32"/>
  <c r="Y12" i="32"/>
  <c r="P12" i="32"/>
  <c r="N12" i="32"/>
  <c r="AI11" i="32"/>
  <c r="AF11" i="32"/>
  <c r="AB11" i="32"/>
  <c r="AA11" i="32"/>
  <c r="Z11" i="32"/>
  <c r="Y11" i="32"/>
  <c r="P11" i="32"/>
  <c r="N11" i="32"/>
  <c r="AI10" i="32"/>
  <c r="AF10" i="32"/>
  <c r="AB10" i="32"/>
  <c r="AA10" i="32"/>
  <c r="Z10" i="32"/>
  <c r="Y10" i="32"/>
  <c r="P10" i="32"/>
  <c r="N10" i="32"/>
  <c r="AI9" i="32"/>
  <c r="AF9" i="32"/>
  <c r="AB9" i="32"/>
  <c r="AA9" i="32"/>
  <c r="Z9" i="32"/>
  <c r="Y9" i="32"/>
  <c r="P9" i="32"/>
  <c r="N9" i="32"/>
  <c r="AI8" i="32"/>
  <c r="AB8" i="32"/>
  <c r="AA8" i="32"/>
  <c r="Z8" i="32"/>
  <c r="Y8" i="32"/>
  <c r="Q8" i="32"/>
  <c r="P8" i="32"/>
  <c r="N8" i="32"/>
  <c r="AH5" i="32"/>
  <c r="W5" i="32"/>
  <c r="AH4" i="32"/>
  <c r="W4" i="32"/>
  <c r="AY19" i="32"/>
  <c r="AY27" i="32"/>
  <c r="C4" i="32"/>
  <c r="AH3" i="32"/>
  <c r="W3" i="32"/>
  <c r="AY18" i="32"/>
  <c r="AY26" i="32"/>
  <c r="N13" i="26"/>
  <c r="N12" i="26"/>
  <c r="N11" i="26"/>
  <c r="F23" i="26"/>
  <c r="F22" i="26"/>
  <c r="F21" i="26"/>
  <c r="F18" i="26"/>
  <c r="F17" i="26"/>
  <c r="F16" i="26"/>
  <c r="F13" i="26"/>
  <c r="F12" i="26"/>
  <c r="F11" i="26"/>
  <c r="F23" i="19"/>
  <c r="F22" i="19"/>
  <c r="F21" i="19"/>
  <c r="F18" i="19"/>
  <c r="F17" i="19"/>
  <c r="F16" i="19"/>
  <c r="F13" i="19"/>
  <c r="F12" i="19"/>
  <c r="F11" i="19"/>
  <c r="N13" i="19"/>
  <c r="N12" i="19"/>
  <c r="N11" i="19"/>
  <c r="B272" i="31"/>
  <c r="A272" i="31"/>
  <c r="P271" i="31"/>
  <c r="B271" i="31"/>
  <c r="A271" i="31"/>
  <c r="P270" i="31"/>
  <c r="B270" i="31"/>
  <c r="A270" i="31"/>
  <c r="P269" i="31"/>
  <c r="B269" i="31"/>
  <c r="A269" i="31"/>
  <c r="P268" i="31"/>
  <c r="B268" i="31"/>
  <c r="A268" i="31"/>
  <c r="P267" i="31"/>
  <c r="B267" i="31"/>
  <c r="A267" i="31"/>
  <c r="P266" i="31"/>
  <c r="B266" i="31"/>
  <c r="A266" i="31"/>
  <c r="P265" i="31"/>
  <c r="B265" i="31"/>
  <c r="A265" i="31"/>
  <c r="P264" i="31"/>
  <c r="B264" i="31"/>
  <c r="A264" i="31"/>
  <c r="P263" i="31"/>
  <c r="B263" i="31"/>
  <c r="A263" i="31"/>
  <c r="P262" i="31"/>
  <c r="B262" i="31"/>
  <c r="A262" i="31"/>
  <c r="P261" i="31"/>
  <c r="B261" i="31"/>
  <c r="A261" i="31"/>
  <c r="P260" i="31"/>
  <c r="B260" i="31"/>
  <c r="A260" i="31"/>
  <c r="P259" i="31"/>
  <c r="B259" i="31"/>
  <c r="A259" i="31"/>
  <c r="P258" i="31"/>
  <c r="B258" i="31"/>
  <c r="A258" i="31"/>
  <c r="P257" i="31"/>
  <c r="B257" i="31"/>
  <c r="A257" i="31"/>
  <c r="P256" i="31"/>
  <c r="B256" i="31"/>
  <c r="A256" i="31"/>
  <c r="P255" i="31"/>
  <c r="B255" i="31"/>
  <c r="A255" i="31"/>
  <c r="P254" i="31"/>
  <c r="B254" i="31"/>
  <c r="A254" i="31"/>
  <c r="P253" i="31"/>
  <c r="B253" i="31"/>
  <c r="A253" i="31"/>
  <c r="P252" i="31"/>
  <c r="B252" i="31"/>
  <c r="A252" i="31"/>
  <c r="P251" i="31"/>
  <c r="B251" i="31"/>
  <c r="A251" i="31"/>
  <c r="P250" i="31"/>
  <c r="B250" i="31"/>
  <c r="A250" i="31"/>
  <c r="P249" i="31"/>
  <c r="B249" i="31"/>
  <c r="A249" i="31"/>
  <c r="P248" i="31"/>
  <c r="B248" i="31"/>
  <c r="A248" i="31"/>
  <c r="P247" i="31"/>
  <c r="B247" i="31"/>
  <c r="A247" i="31"/>
  <c r="P246" i="31"/>
  <c r="B246" i="31"/>
  <c r="A246" i="31"/>
  <c r="P245" i="31"/>
  <c r="B245" i="31"/>
  <c r="A245" i="31"/>
  <c r="P244" i="31"/>
  <c r="B244" i="31"/>
  <c r="A244" i="31"/>
  <c r="P243" i="31"/>
  <c r="B243" i="31"/>
  <c r="A243" i="31"/>
  <c r="P242" i="31"/>
  <c r="L242" i="31"/>
  <c r="H242" i="31"/>
  <c r="B242" i="31"/>
  <c r="A242" i="31"/>
  <c r="P241" i="31"/>
  <c r="L241" i="31"/>
  <c r="H241" i="31"/>
  <c r="B241" i="31"/>
  <c r="A241" i="31"/>
  <c r="P240" i="31"/>
  <c r="L240" i="31"/>
  <c r="H240" i="31"/>
  <c r="B240" i="31"/>
  <c r="A240" i="31"/>
  <c r="P239" i="31"/>
  <c r="L239" i="31"/>
  <c r="H239" i="31"/>
  <c r="B239" i="31"/>
  <c r="A239" i="31"/>
  <c r="P238" i="31"/>
  <c r="L238" i="31"/>
  <c r="H238" i="31"/>
  <c r="B238" i="31"/>
  <c r="A238" i="31"/>
  <c r="AJ237" i="31"/>
  <c r="AI237" i="31"/>
  <c r="P237" i="31"/>
  <c r="L237" i="31"/>
  <c r="H237" i="31"/>
  <c r="B237" i="31"/>
  <c r="A237" i="31"/>
  <c r="AJ236" i="31"/>
  <c r="AI236" i="31"/>
  <c r="P236" i="31"/>
  <c r="L236" i="31"/>
  <c r="H236" i="31"/>
  <c r="B236" i="31"/>
  <c r="A236" i="31"/>
  <c r="AJ235" i="31"/>
  <c r="AI235" i="31"/>
  <c r="P235" i="31"/>
  <c r="L235" i="31"/>
  <c r="H235" i="31"/>
  <c r="B235" i="31"/>
  <c r="A235" i="31"/>
  <c r="AJ234" i="31"/>
  <c r="AI234" i="31"/>
  <c r="P234" i="31"/>
  <c r="L234" i="31"/>
  <c r="H234" i="31"/>
  <c r="B234" i="31"/>
  <c r="A234" i="31"/>
  <c r="AJ233" i="31"/>
  <c r="AI233" i="31"/>
  <c r="P233" i="31"/>
  <c r="L233" i="31"/>
  <c r="H233" i="31"/>
  <c r="B233" i="31"/>
  <c r="A233" i="31"/>
  <c r="AJ232" i="31"/>
  <c r="AI232" i="31"/>
  <c r="P232" i="31"/>
  <c r="L232" i="31"/>
  <c r="H232" i="31"/>
  <c r="B232" i="31"/>
  <c r="A232" i="31"/>
  <c r="AJ231" i="31"/>
  <c r="AI231" i="31"/>
  <c r="P231" i="31"/>
  <c r="L231" i="31"/>
  <c r="H231" i="31"/>
  <c r="B231" i="31"/>
  <c r="A231" i="31"/>
  <c r="AJ230" i="31"/>
  <c r="AI230" i="31"/>
  <c r="P230" i="31"/>
  <c r="L230" i="31"/>
  <c r="H230" i="31"/>
  <c r="B230" i="31"/>
  <c r="A230" i="31"/>
  <c r="AJ229" i="31"/>
  <c r="AI229" i="31"/>
  <c r="P229" i="31"/>
  <c r="L229" i="31"/>
  <c r="H229" i="31"/>
  <c r="B229" i="31"/>
  <c r="A229" i="31"/>
  <c r="AJ228" i="31"/>
  <c r="AI228" i="31"/>
  <c r="P228" i="31"/>
  <c r="L228" i="31"/>
  <c r="H228" i="31"/>
  <c r="B228" i="31"/>
  <c r="A228" i="31"/>
  <c r="AJ227" i="31"/>
  <c r="AI227" i="31"/>
  <c r="P227" i="31"/>
  <c r="L227" i="31"/>
  <c r="H227" i="31"/>
  <c r="B227" i="31"/>
  <c r="A227" i="31"/>
  <c r="AJ226" i="31"/>
  <c r="AI226" i="31"/>
  <c r="P226" i="31"/>
  <c r="L226" i="31"/>
  <c r="H226" i="31"/>
  <c r="B226" i="31"/>
  <c r="A226" i="31"/>
  <c r="AJ225" i="31"/>
  <c r="AI225" i="31"/>
  <c r="P225" i="31"/>
  <c r="L225" i="31"/>
  <c r="H225" i="31"/>
  <c r="B225" i="31"/>
  <c r="A225" i="31"/>
  <c r="AJ224" i="31"/>
  <c r="AI224" i="31"/>
  <c r="P224" i="31"/>
  <c r="L224" i="31"/>
  <c r="H224" i="31"/>
  <c r="B224" i="31"/>
  <c r="A224" i="31"/>
  <c r="AJ223" i="31"/>
  <c r="AI223" i="31"/>
  <c r="P223" i="31"/>
  <c r="L223" i="31"/>
  <c r="H223" i="31"/>
  <c r="B223" i="31"/>
  <c r="A223" i="31"/>
  <c r="AJ222" i="31"/>
  <c r="AI222" i="31"/>
  <c r="P222" i="31"/>
  <c r="L222" i="31"/>
  <c r="H222" i="31"/>
  <c r="B222" i="31"/>
  <c r="A222" i="31"/>
  <c r="AJ221" i="31"/>
  <c r="AI221" i="31"/>
  <c r="P221" i="31"/>
  <c r="L221" i="31"/>
  <c r="H221" i="31"/>
  <c r="B221" i="31"/>
  <c r="A221" i="31"/>
  <c r="AJ220" i="31"/>
  <c r="AI220" i="31"/>
  <c r="P220" i="31"/>
  <c r="L220" i="31"/>
  <c r="H220" i="31"/>
  <c r="B220" i="31"/>
  <c r="A220" i="31"/>
  <c r="AJ219" i="31"/>
  <c r="AI219" i="31"/>
  <c r="P219" i="31"/>
  <c r="L219" i="31"/>
  <c r="H219" i="31"/>
  <c r="B219" i="31"/>
  <c r="A219" i="31"/>
  <c r="AJ218" i="31"/>
  <c r="AI218" i="31"/>
  <c r="P218" i="31"/>
  <c r="L218" i="31"/>
  <c r="H218" i="31"/>
  <c r="B218" i="31"/>
  <c r="A218" i="31"/>
  <c r="AJ217" i="31"/>
  <c r="AI217" i="31"/>
  <c r="P217" i="31"/>
  <c r="L217" i="31"/>
  <c r="J217" i="31"/>
  <c r="H217" i="31"/>
  <c r="B217" i="31"/>
  <c r="A217" i="31"/>
  <c r="AJ216" i="31"/>
  <c r="AI216" i="31"/>
  <c r="P216" i="31"/>
  <c r="L216" i="31"/>
  <c r="J216" i="31"/>
  <c r="H216" i="31"/>
  <c r="B216" i="31"/>
  <c r="A216" i="31"/>
  <c r="AI215" i="31"/>
  <c r="AE215" i="31"/>
  <c r="AJ215" i="31"/>
  <c r="P215" i="31"/>
  <c r="L215" i="31"/>
  <c r="J215" i="31"/>
  <c r="H215" i="31"/>
  <c r="B215" i="31"/>
  <c r="A215" i="31"/>
  <c r="AI214" i="31"/>
  <c r="AE214" i="31"/>
  <c r="AJ214" i="31"/>
  <c r="P214" i="31"/>
  <c r="L214" i="31"/>
  <c r="J214" i="31"/>
  <c r="H214" i="31"/>
  <c r="B214" i="31"/>
  <c r="A214" i="31"/>
  <c r="AI213" i="31"/>
  <c r="AE213" i="31"/>
  <c r="AJ213" i="31"/>
  <c r="P213" i="31"/>
  <c r="L213" i="31"/>
  <c r="J213" i="31"/>
  <c r="H213" i="31"/>
  <c r="B213" i="31"/>
  <c r="A213" i="31"/>
  <c r="AI212" i="31"/>
  <c r="AE212" i="31"/>
  <c r="AJ212" i="31"/>
  <c r="P212" i="31"/>
  <c r="L212" i="31"/>
  <c r="J212" i="31"/>
  <c r="H212" i="31"/>
  <c r="B212" i="31"/>
  <c r="A212" i="31"/>
  <c r="AI211" i="31"/>
  <c r="AE211" i="31"/>
  <c r="AJ211" i="31"/>
  <c r="P211" i="31"/>
  <c r="L211" i="31"/>
  <c r="J211" i="31"/>
  <c r="H211" i="31"/>
  <c r="B211" i="31"/>
  <c r="A211" i="31"/>
  <c r="AI210" i="31"/>
  <c r="AE210" i="31"/>
  <c r="AJ210" i="31"/>
  <c r="P210" i="31"/>
  <c r="L210" i="31"/>
  <c r="J210" i="31"/>
  <c r="H210" i="31"/>
  <c r="B210" i="31"/>
  <c r="A210" i="31"/>
  <c r="AE209" i="31"/>
  <c r="AJ209" i="31"/>
  <c r="AI209" i="31"/>
  <c r="P209" i="31"/>
  <c r="L209" i="31"/>
  <c r="J209" i="31"/>
  <c r="H209" i="31"/>
  <c r="B209" i="31"/>
  <c r="A209" i="31"/>
  <c r="AI208" i="31"/>
  <c r="AF208" i="31"/>
  <c r="AB208" i="31"/>
  <c r="AA208" i="31"/>
  <c r="Z208" i="31"/>
  <c r="Y208" i="31"/>
  <c r="P208" i="31"/>
  <c r="N208" i="31"/>
  <c r="J208" i="31"/>
  <c r="H208" i="31"/>
  <c r="B208" i="31"/>
  <c r="A208" i="31"/>
  <c r="AI207" i="31"/>
  <c r="AF207" i="31"/>
  <c r="AB207" i="31"/>
  <c r="AA207" i="31"/>
  <c r="Z207" i="31"/>
  <c r="Y207" i="31"/>
  <c r="P207" i="31"/>
  <c r="N207" i="31"/>
  <c r="J207" i="31"/>
  <c r="H207" i="31"/>
  <c r="B207" i="31"/>
  <c r="A207" i="31"/>
  <c r="AI206" i="31"/>
  <c r="AF206" i="31"/>
  <c r="AB206" i="31"/>
  <c r="AA206" i="31"/>
  <c r="Z206" i="31"/>
  <c r="Y206" i="31"/>
  <c r="P206" i="31"/>
  <c r="N206" i="31"/>
  <c r="J206" i="31"/>
  <c r="H206" i="31"/>
  <c r="B206" i="31"/>
  <c r="A206" i="31"/>
  <c r="AI205" i="31"/>
  <c r="AF205" i="31"/>
  <c r="AB205" i="31"/>
  <c r="AA205" i="31"/>
  <c r="Z205" i="31"/>
  <c r="Y205" i="31"/>
  <c r="P205" i="31"/>
  <c r="N205" i="31"/>
  <c r="J205" i="31"/>
  <c r="H205" i="31"/>
  <c r="B205" i="31"/>
  <c r="A205" i="31"/>
  <c r="AI204" i="31"/>
  <c r="AF204" i="31"/>
  <c r="AB204" i="31"/>
  <c r="AA204" i="31"/>
  <c r="Z204" i="31"/>
  <c r="Y204" i="31"/>
  <c r="P204" i="31"/>
  <c r="N204" i="31"/>
  <c r="J204" i="31"/>
  <c r="H204" i="31"/>
  <c r="B204" i="31"/>
  <c r="A204" i="31"/>
  <c r="AI203" i="31"/>
  <c r="AF203" i="31"/>
  <c r="AB203" i="31"/>
  <c r="AA203" i="31"/>
  <c r="Z203" i="31"/>
  <c r="Y203" i="31"/>
  <c r="P203" i="31"/>
  <c r="N203" i="31"/>
  <c r="J203" i="31"/>
  <c r="H203" i="31"/>
  <c r="B203" i="31"/>
  <c r="A203" i="31"/>
  <c r="AI202" i="31"/>
  <c r="AF202" i="31"/>
  <c r="AB202" i="31"/>
  <c r="AA202" i="31"/>
  <c r="Z202" i="31"/>
  <c r="Y202" i="31"/>
  <c r="P202" i="31"/>
  <c r="N202" i="31"/>
  <c r="J202" i="31"/>
  <c r="H202" i="31"/>
  <c r="B202" i="31"/>
  <c r="A202" i="31"/>
  <c r="AI201" i="31"/>
  <c r="AF201" i="31"/>
  <c r="AB201" i="31"/>
  <c r="AA201" i="31"/>
  <c r="Z201" i="31"/>
  <c r="Y201" i="31"/>
  <c r="P201" i="31"/>
  <c r="N201" i="31"/>
  <c r="H201" i="31"/>
  <c r="B201" i="31"/>
  <c r="AI200" i="31"/>
  <c r="AF200" i="31"/>
  <c r="AB200" i="31"/>
  <c r="AA200" i="31"/>
  <c r="Z200" i="31"/>
  <c r="Y200" i="31"/>
  <c r="P200" i="31"/>
  <c r="N200" i="31"/>
  <c r="AI199" i="31"/>
  <c r="AF199" i="31"/>
  <c r="AB199" i="31"/>
  <c r="AA199" i="31"/>
  <c r="Z199" i="31"/>
  <c r="Y199" i="31"/>
  <c r="P199" i="31"/>
  <c r="N199" i="31"/>
  <c r="AI198" i="31"/>
  <c r="AF198" i="31"/>
  <c r="AB198" i="31"/>
  <c r="AA198" i="31"/>
  <c r="Z198" i="31"/>
  <c r="Y198" i="31"/>
  <c r="P198" i="31"/>
  <c r="N198" i="31"/>
  <c r="AI197" i="31"/>
  <c r="AF197" i="31"/>
  <c r="AB197" i="31"/>
  <c r="AA197" i="31"/>
  <c r="Z197" i="31"/>
  <c r="Y197" i="31"/>
  <c r="P197" i="31"/>
  <c r="N197" i="31"/>
  <c r="AI196" i="31"/>
  <c r="AF196" i="31"/>
  <c r="AB196" i="31"/>
  <c r="AA196" i="31"/>
  <c r="Z196" i="31"/>
  <c r="Y196" i="31"/>
  <c r="P196" i="31"/>
  <c r="N196" i="31"/>
  <c r="AI195" i="31"/>
  <c r="AF195" i="31"/>
  <c r="AB195" i="31"/>
  <c r="AA195" i="31"/>
  <c r="Z195" i="31"/>
  <c r="Y195" i="31"/>
  <c r="P195" i="31"/>
  <c r="N195" i="31"/>
  <c r="AI194" i="31"/>
  <c r="AF194" i="31"/>
  <c r="AB194" i="31"/>
  <c r="AA194" i="31"/>
  <c r="Z194" i="31"/>
  <c r="Y194" i="31"/>
  <c r="P194" i="31"/>
  <c r="N194" i="31"/>
  <c r="AI193" i="31"/>
  <c r="AF193" i="31"/>
  <c r="AB193" i="31"/>
  <c r="AA193" i="31"/>
  <c r="Z193" i="31"/>
  <c r="Y193" i="31"/>
  <c r="P193" i="31"/>
  <c r="N193" i="31"/>
  <c r="AI192" i="31"/>
  <c r="AF192" i="31"/>
  <c r="AB192" i="31"/>
  <c r="AA192" i="31"/>
  <c r="Z192" i="31"/>
  <c r="Y192" i="31"/>
  <c r="P192" i="31"/>
  <c r="N192" i="31"/>
  <c r="AI191" i="31"/>
  <c r="AF191" i="31"/>
  <c r="AB191" i="31"/>
  <c r="AA191" i="31"/>
  <c r="Z191" i="31"/>
  <c r="Y191" i="31"/>
  <c r="P191" i="31"/>
  <c r="N191" i="31"/>
  <c r="AI190" i="31"/>
  <c r="AF190" i="31"/>
  <c r="AB190" i="31"/>
  <c r="AA190" i="31"/>
  <c r="Z190" i="31"/>
  <c r="Y190" i="31"/>
  <c r="P190" i="31"/>
  <c r="N190" i="31"/>
  <c r="AI189" i="31"/>
  <c r="AF189" i="31"/>
  <c r="AB189" i="31"/>
  <c r="AA189" i="31"/>
  <c r="Z189" i="31"/>
  <c r="Y189" i="31"/>
  <c r="P189" i="31"/>
  <c r="N189" i="31"/>
  <c r="AI188" i="31"/>
  <c r="AF188" i="31"/>
  <c r="AB188" i="31"/>
  <c r="AA188" i="31"/>
  <c r="Z188" i="31"/>
  <c r="Y188" i="31"/>
  <c r="P188" i="31"/>
  <c r="N188" i="31"/>
  <c r="AI187" i="31"/>
  <c r="AF187" i="31"/>
  <c r="AB187" i="31"/>
  <c r="AA187" i="31"/>
  <c r="Z187" i="31"/>
  <c r="Y187" i="31"/>
  <c r="P187" i="31"/>
  <c r="N187" i="31"/>
  <c r="AI186" i="31"/>
  <c r="AF186" i="31"/>
  <c r="AB186" i="31"/>
  <c r="AA186" i="31"/>
  <c r="Z186" i="31"/>
  <c r="Y186" i="31"/>
  <c r="P186" i="31"/>
  <c r="N186" i="31"/>
  <c r="AI185" i="31"/>
  <c r="AF185" i="31"/>
  <c r="AB185" i="31"/>
  <c r="AA185" i="31"/>
  <c r="Z185" i="31"/>
  <c r="Y185" i="31"/>
  <c r="P185" i="31"/>
  <c r="N185" i="31"/>
  <c r="AI184" i="31"/>
  <c r="AF184" i="31"/>
  <c r="AB184" i="31"/>
  <c r="AA184" i="31"/>
  <c r="Z184" i="31"/>
  <c r="Y184" i="31"/>
  <c r="P184" i="31"/>
  <c r="N184" i="31"/>
  <c r="AI183" i="31"/>
  <c r="AF183" i="31"/>
  <c r="AB183" i="31"/>
  <c r="AA183" i="31"/>
  <c r="Z183" i="31"/>
  <c r="Y183" i="31"/>
  <c r="P183" i="31"/>
  <c r="N183" i="31"/>
  <c r="AI182" i="31"/>
  <c r="AF182" i="31"/>
  <c r="AB182" i="31"/>
  <c r="AA182" i="31"/>
  <c r="Z182" i="31"/>
  <c r="Y182" i="31"/>
  <c r="P182" i="31"/>
  <c r="N182" i="31"/>
  <c r="AI181" i="31"/>
  <c r="AF181" i="31"/>
  <c r="AB181" i="31"/>
  <c r="AA181" i="31"/>
  <c r="Z181" i="31"/>
  <c r="Y181" i="31"/>
  <c r="P181" i="31"/>
  <c r="N181" i="31"/>
  <c r="AI180" i="31"/>
  <c r="AF180" i="31"/>
  <c r="AB180" i="31"/>
  <c r="AA180" i="31"/>
  <c r="Z180" i="31"/>
  <c r="Y180" i="31"/>
  <c r="P180" i="31"/>
  <c r="N180" i="31"/>
  <c r="AI179" i="31"/>
  <c r="AF179" i="31"/>
  <c r="AB179" i="31"/>
  <c r="AA179" i="31"/>
  <c r="Z179" i="31"/>
  <c r="Y179" i="31"/>
  <c r="P179" i="31"/>
  <c r="N179" i="31"/>
  <c r="AI178" i="31"/>
  <c r="AF178" i="31"/>
  <c r="AB178" i="31"/>
  <c r="AA178" i="31"/>
  <c r="Z178" i="31"/>
  <c r="Y178" i="31"/>
  <c r="P178" i="31"/>
  <c r="N178" i="31"/>
  <c r="AI177" i="31"/>
  <c r="AF177" i="31"/>
  <c r="AB177" i="31"/>
  <c r="AA177" i="31"/>
  <c r="Z177" i="31"/>
  <c r="Y177" i="31"/>
  <c r="P177" i="31"/>
  <c r="N177" i="31"/>
  <c r="AI176" i="31"/>
  <c r="AF176" i="31"/>
  <c r="AB176" i="31"/>
  <c r="AA176" i="31"/>
  <c r="Z176" i="31"/>
  <c r="Y176" i="31"/>
  <c r="P176" i="31"/>
  <c r="N176" i="31"/>
  <c r="AI175" i="31"/>
  <c r="AF175" i="31"/>
  <c r="AB175" i="31"/>
  <c r="AA175" i="31"/>
  <c r="Z175" i="31"/>
  <c r="Y175" i="31"/>
  <c r="P175" i="31"/>
  <c r="N175" i="31"/>
  <c r="AI174" i="31"/>
  <c r="AF174" i="31"/>
  <c r="AB174" i="31"/>
  <c r="AA174" i="31"/>
  <c r="Z174" i="31"/>
  <c r="Y174" i="31"/>
  <c r="R174" i="31"/>
  <c r="P174" i="31"/>
  <c r="N174" i="31"/>
  <c r="AI173" i="31"/>
  <c r="AF173" i="31"/>
  <c r="AB173" i="31"/>
  <c r="AA173" i="31"/>
  <c r="Z173" i="31"/>
  <c r="Y173" i="31"/>
  <c r="R173" i="31"/>
  <c r="P173" i="31"/>
  <c r="N173" i="31"/>
  <c r="AI172" i="31"/>
  <c r="AF172" i="31"/>
  <c r="AB172" i="31"/>
  <c r="AA172" i="31"/>
  <c r="Z172" i="31"/>
  <c r="Y172" i="31"/>
  <c r="R172" i="31"/>
  <c r="P172" i="31"/>
  <c r="N172" i="31"/>
  <c r="AI171" i="31"/>
  <c r="AF171" i="31"/>
  <c r="AB171" i="31"/>
  <c r="AA171" i="31"/>
  <c r="Z171" i="31"/>
  <c r="Y171" i="31"/>
  <c r="R171" i="31"/>
  <c r="P171" i="31"/>
  <c r="N171" i="31"/>
  <c r="AI170" i="31"/>
  <c r="AF170" i="31"/>
  <c r="AB170" i="31"/>
  <c r="AA170" i="31"/>
  <c r="Z170" i="31"/>
  <c r="Y170" i="31"/>
  <c r="R170" i="31"/>
  <c r="P170" i="31"/>
  <c r="N170" i="31"/>
  <c r="AI169" i="31"/>
  <c r="AF169" i="31"/>
  <c r="AB169" i="31"/>
  <c r="AA169" i="31"/>
  <c r="Z169" i="31"/>
  <c r="Y169" i="31"/>
  <c r="R169" i="31"/>
  <c r="P169" i="31"/>
  <c r="N169" i="31"/>
  <c r="AI168" i="31"/>
  <c r="AF168" i="31"/>
  <c r="AB168" i="31"/>
  <c r="AA168" i="31"/>
  <c r="Z168" i="31"/>
  <c r="Y168" i="31"/>
  <c r="R168" i="31"/>
  <c r="P168" i="31"/>
  <c r="N168" i="31"/>
  <c r="AI167" i="31"/>
  <c r="AF167" i="31"/>
  <c r="AB167" i="31"/>
  <c r="AA167" i="31"/>
  <c r="Z167" i="31"/>
  <c r="Y167" i="31"/>
  <c r="R167" i="31"/>
  <c r="P167" i="31"/>
  <c r="N167" i="31"/>
  <c r="AI166" i="31"/>
  <c r="AF166" i="31"/>
  <c r="AB166" i="31"/>
  <c r="AA166" i="31"/>
  <c r="Z166" i="31"/>
  <c r="Y166" i="31"/>
  <c r="R166" i="31"/>
  <c r="P166" i="31"/>
  <c r="N166" i="31"/>
  <c r="AI165" i="31"/>
  <c r="AF165" i="31"/>
  <c r="AB165" i="31"/>
  <c r="AA165" i="31"/>
  <c r="Z165" i="31"/>
  <c r="Y165" i="31"/>
  <c r="R165" i="31"/>
  <c r="P165" i="31"/>
  <c r="N165" i="31"/>
  <c r="AI164" i="31"/>
  <c r="AF164" i="31"/>
  <c r="AB164" i="31"/>
  <c r="AA164" i="31"/>
  <c r="Z164" i="31"/>
  <c r="Y164" i="31"/>
  <c r="R164" i="31"/>
  <c r="P164" i="31"/>
  <c r="N164" i="31"/>
  <c r="AI163" i="31"/>
  <c r="AF163" i="31"/>
  <c r="AB163" i="31"/>
  <c r="AA163" i="31"/>
  <c r="Z163" i="31"/>
  <c r="Y163" i="31"/>
  <c r="R163" i="31"/>
  <c r="P163" i="31"/>
  <c r="N163" i="31"/>
  <c r="AI162" i="31"/>
  <c r="AF162" i="31"/>
  <c r="AB162" i="31"/>
  <c r="AA162" i="31"/>
  <c r="Z162" i="31"/>
  <c r="Y162" i="31"/>
  <c r="R162" i="31"/>
  <c r="P162" i="31"/>
  <c r="N162" i="31"/>
  <c r="AI161" i="31"/>
  <c r="AF161" i="31"/>
  <c r="AB161" i="31"/>
  <c r="AA161" i="31"/>
  <c r="Z161" i="31"/>
  <c r="Y161" i="31"/>
  <c r="R161" i="31"/>
  <c r="P161" i="31"/>
  <c r="N161" i="31"/>
  <c r="AI160" i="31"/>
  <c r="AF160" i="31"/>
  <c r="AB160" i="31"/>
  <c r="AA160" i="31"/>
  <c r="Z160" i="31"/>
  <c r="Y160" i="31"/>
  <c r="R160" i="31"/>
  <c r="P160" i="31"/>
  <c r="N160" i="31"/>
  <c r="AI159" i="31"/>
  <c r="AF159" i="31"/>
  <c r="AB159" i="31"/>
  <c r="AA159" i="31"/>
  <c r="Z159" i="31"/>
  <c r="Y159" i="31"/>
  <c r="R159" i="31"/>
  <c r="P159" i="31"/>
  <c r="N159" i="31"/>
  <c r="AI158" i="31"/>
  <c r="AF158" i="31"/>
  <c r="AB158" i="31"/>
  <c r="AA158" i="31"/>
  <c r="Z158" i="31"/>
  <c r="Y158" i="31"/>
  <c r="R158" i="31"/>
  <c r="P158" i="31"/>
  <c r="N158" i="31"/>
  <c r="AI157" i="31"/>
  <c r="AF157" i="31"/>
  <c r="AB157" i="31"/>
  <c r="AA157" i="31"/>
  <c r="Z157" i="31"/>
  <c r="Y157" i="31"/>
  <c r="R157" i="31"/>
  <c r="P157" i="31"/>
  <c r="N157" i="31"/>
  <c r="AI156" i="31"/>
  <c r="AF156" i="31"/>
  <c r="AB156" i="31"/>
  <c r="AA156" i="31"/>
  <c r="Z156" i="31"/>
  <c r="Y156" i="31"/>
  <c r="R156" i="31"/>
  <c r="P156" i="31"/>
  <c r="N156" i="31"/>
  <c r="AI155" i="31"/>
  <c r="AF155" i="31"/>
  <c r="AB155" i="31"/>
  <c r="AA155" i="31"/>
  <c r="Z155" i="31"/>
  <c r="Y155" i="31"/>
  <c r="P155" i="31"/>
  <c r="N155" i="31"/>
  <c r="AI154" i="31"/>
  <c r="AF154" i="31"/>
  <c r="AB154" i="31"/>
  <c r="AA154" i="31"/>
  <c r="Z154" i="31"/>
  <c r="Y154" i="31"/>
  <c r="P154" i="31"/>
  <c r="N154" i="31"/>
  <c r="AI153" i="31"/>
  <c r="AF153" i="31"/>
  <c r="AB153" i="31"/>
  <c r="AA153" i="31"/>
  <c r="Z153" i="31"/>
  <c r="Y153" i="31"/>
  <c r="P153" i="31"/>
  <c r="N153" i="31"/>
  <c r="AI152" i="31"/>
  <c r="AF152" i="31"/>
  <c r="AB152" i="31"/>
  <c r="AA152" i="31"/>
  <c r="Z152" i="31"/>
  <c r="Y152" i="31"/>
  <c r="P152" i="31"/>
  <c r="N152" i="31"/>
  <c r="AI151" i="31"/>
  <c r="AF151" i="31"/>
  <c r="AB151" i="31"/>
  <c r="AA151" i="31"/>
  <c r="Z151" i="31"/>
  <c r="Y151" i="31"/>
  <c r="P151" i="31"/>
  <c r="N151" i="31"/>
  <c r="AI150" i="31"/>
  <c r="AF150" i="31"/>
  <c r="AB150" i="31"/>
  <c r="AA150" i="31"/>
  <c r="Z150" i="31"/>
  <c r="Y150" i="31"/>
  <c r="P150" i="31"/>
  <c r="N150" i="31"/>
  <c r="AI149" i="31"/>
  <c r="AF149" i="31"/>
  <c r="AB149" i="31"/>
  <c r="AA149" i="31"/>
  <c r="Z149" i="31"/>
  <c r="Y149" i="31"/>
  <c r="P149" i="31"/>
  <c r="N149" i="31"/>
  <c r="AI148" i="31"/>
  <c r="AF148" i="31"/>
  <c r="AB148" i="31"/>
  <c r="AA148" i="31"/>
  <c r="Z148" i="31"/>
  <c r="Y148" i="31"/>
  <c r="P148" i="31"/>
  <c r="N148" i="31"/>
  <c r="AI147" i="31"/>
  <c r="AF147" i="31"/>
  <c r="AB147" i="31"/>
  <c r="AA147" i="31"/>
  <c r="Z147" i="31"/>
  <c r="Y147" i="31"/>
  <c r="P147" i="31"/>
  <c r="N147" i="31"/>
  <c r="AI146" i="31"/>
  <c r="AF146" i="31"/>
  <c r="AB146" i="31"/>
  <c r="AA146" i="31"/>
  <c r="Z146" i="31"/>
  <c r="Y146" i="31"/>
  <c r="P146" i="31"/>
  <c r="N146" i="31"/>
  <c r="AI145" i="31"/>
  <c r="AF145" i="31"/>
  <c r="AB145" i="31"/>
  <c r="AA145" i="31"/>
  <c r="Z145" i="31"/>
  <c r="Y145" i="31"/>
  <c r="P145" i="31"/>
  <c r="N145" i="31"/>
  <c r="AI144" i="31"/>
  <c r="AF144" i="31"/>
  <c r="AB144" i="31"/>
  <c r="AA144" i="31"/>
  <c r="Z144" i="31"/>
  <c r="Y144" i="31"/>
  <c r="P144" i="31"/>
  <c r="N144" i="31"/>
  <c r="AI143" i="31"/>
  <c r="AF143" i="31"/>
  <c r="AB143" i="31"/>
  <c r="AA143" i="31"/>
  <c r="Z143" i="31"/>
  <c r="Y143" i="31"/>
  <c r="P143" i="31"/>
  <c r="N143" i="31"/>
  <c r="AI142" i="31"/>
  <c r="AF142" i="31"/>
  <c r="AB142" i="31"/>
  <c r="AA142" i="31"/>
  <c r="Z142" i="31"/>
  <c r="Y142" i="31"/>
  <c r="P142" i="31"/>
  <c r="N142" i="31"/>
  <c r="AI141" i="31"/>
  <c r="AF141" i="31"/>
  <c r="AB141" i="31"/>
  <c r="AA141" i="31"/>
  <c r="Z141" i="31"/>
  <c r="Y141" i="31"/>
  <c r="P141" i="31"/>
  <c r="N141" i="31"/>
  <c r="AI140" i="31"/>
  <c r="AF140" i="31"/>
  <c r="AB140" i="31"/>
  <c r="AA140" i="31"/>
  <c r="Z140" i="31"/>
  <c r="Y140" i="31"/>
  <c r="P140" i="31"/>
  <c r="N140" i="31"/>
  <c r="AI139" i="31"/>
  <c r="AF139" i="31"/>
  <c r="AB139" i="31"/>
  <c r="AA139" i="31"/>
  <c r="Z139" i="31"/>
  <c r="Y139" i="31"/>
  <c r="P139" i="31"/>
  <c r="N139" i="31"/>
  <c r="AI138" i="31"/>
  <c r="AF138" i="31"/>
  <c r="AB138" i="31"/>
  <c r="AA138" i="31"/>
  <c r="Z138" i="31"/>
  <c r="Y138" i="31"/>
  <c r="P138" i="31"/>
  <c r="N138" i="31"/>
  <c r="AI137" i="31"/>
  <c r="AF137" i="31"/>
  <c r="AB137" i="31"/>
  <c r="AA137" i="31"/>
  <c r="Z137" i="31"/>
  <c r="Y137" i="31"/>
  <c r="P137" i="31"/>
  <c r="N137" i="31"/>
  <c r="AI136" i="31"/>
  <c r="AF136" i="31"/>
  <c r="AB136" i="31"/>
  <c r="AA136" i="31"/>
  <c r="Z136" i="31"/>
  <c r="Y136" i="31"/>
  <c r="P136" i="31"/>
  <c r="N136" i="31"/>
  <c r="AI135" i="31"/>
  <c r="AF135" i="31"/>
  <c r="AB135" i="31"/>
  <c r="AA135" i="31"/>
  <c r="Z135" i="31"/>
  <c r="Y135" i="31"/>
  <c r="P135" i="31"/>
  <c r="N135" i="31"/>
  <c r="AI134" i="31"/>
  <c r="AF134" i="31"/>
  <c r="AB134" i="31"/>
  <c r="AA134" i="31"/>
  <c r="Z134" i="31"/>
  <c r="Y134" i="31"/>
  <c r="P134" i="31"/>
  <c r="N134" i="31"/>
  <c r="AI133" i="31"/>
  <c r="AF133" i="31"/>
  <c r="AB133" i="31"/>
  <c r="AA133" i="31"/>
  <c r="Z133" i="31"/>
  <c r="Y133" i="31"/>
  <c r="P133" i="31"/>
  <c r="N133" i="31"/>
  <c r="AI132" i="31"/>
  <c r="AF132" i="31"/>
  <c r="AB132" i="31"/>
  <c r="AA132" i="31"/>
  <c r="Z132" i="31"/>
  <c r="Y132" i="31"/>
  <c r="P132" i="31"/>
  <c r="N132" i="31"/>
  <c r="AI131" i="31"/>
  <c r="AF131" i="31"/>
  <c r="AB131" i="31"/>
  <c r="AA131" i="31"/>
  <c r="Z131" i="31"/>
  <c r="Y131" i="31"/>
  <c r="P131" i="31"/>
  <c r="N131" i="31"/>
  <c r="AI130" i="31"/>
  <c r="AF130" i="31"/>
  <c r="AB130" i="31"/>
  <c r="AA130" i="31"/>
  <c r="Z130" i="31"/>
  <c r="Y130" i="31"/>
  <c r="P130" i="31"/>
  <c r="N130" i="31"/>
  <c r="AI129" i="31"/>
  <c r="AF129" i="31"/>
  <c r="AB129" i="31"/>
  <c r="AA129" i="31"/>
  <c r="Z129" i="31"/>
  <c r="Y129" i="31"/>
  <c r="P129" i="31"/>
  <c r="N129" i="31"/>
  <c r="AI128" i="31"/>
  <c r="AF128" i="31"/>
  <c r="AB128" i="31"/>
  <c r="AA128" i="31"/>
  <c r="Z128" i="31"/>
  <c r="Y128" i="31"/>
  <c r="P128" i="31"/>
  <c r="N128" i="31"/>
  <c r="AI127" i="31"/>
  <c r="AF127" i="31"/>
  <c r="AB127" i="31"/>
  <c r="AA127" i="31"/>
  <c r="Z127" i="31"/>
  <c r="Y127" i="31"/>
  <c r="P127" i="31"/>
  <c r="N127" i="31"/>
  <c r="AI126" i="31"/>
  <c r="AF126" i="31"/>
  <c r="AB126" i="31"/>
  <c r="AA126" i="31"/>
  <c r="Z126" i="31"/>
  <c r="Y126" i="31"/>
  <c r="P126" i="31"/>
  <c r="N126" i="31"/>
  <c r="AI125" i="31"/>
  <c r="AF125" i="31"/>
  <c r="AB125" i="31"/>
  <c r="AA125" i="31"/>
  <c r="Z125" i="31"/>
  <c r="Y125" i="31"/>
  <c r="P125" i="31"/>
  <c r="N125" i="31"/>
  <c r="AI124" i="31"/>
  <c r="AF124" i="31"/>
  <c r="AB124" i="31"/>
  <c r="AA124" i="31"/>
  <c r="Z124" i="31"/>
  <c r="Y124" i="31"/>
  <c r="P124" i="31"/>
  <c r="N124" i="31"/>
  <c r="AI123" i="31"/>
  <c r="AF123" i="31"/>
  <c r="AB123" i="31"/>
  <c r="AA123" i="31"/>
  <c r="Z123" i="31"/>
  <c r="Y123" i="31"/>
  <c r="P123" i="31"/>
  <c r="N123" i="31"/>
  <c r="AI122" i="31"/>
  <c r="AF122" i="31"/>
  <c r="AB122" i="31"/>
  <c r="AA122" i="31"/>
  <c r="Z122" i="31"/>
  <c r="Y122" i="31"/>
  <c r="P122" i="31"/>
  <c r="N122" i="31"/>
  <c r="AI121" i="31"/>
  <c r="AF121" i="31"/>
  <c r="AB121" i="31"/>
  <c r="AA121" i="31"/>
  <c r="Z121" i="31"/>
  <c r="Y121" i="31"/>
  <c r="P121" i="31"/>
  <c r="N121" i="31"/>
  <c r="AI120" i="31"/>
  <c r="AF120" i="31"/>
  <c r="AB120" i="31"/>
  <c r="AA120" i="31"/>
  <c r="Z120" i="31"/>
  <c r="Y120" i="31"/>
  <c r="P120" i="31"/>
  <c r="N120" i="31"/>
  <c r="AI119" i="31"/>
  <c r="AF119" i="31"/>
  <c r="AB119" i="31"/>
  <c r="AA119" i="31"/>
  <c r="Z119" i="31"/>
  <c r="Y119" i="31"/>
  <c r="P119" i="31"/>
  <c r="N119" i="31"/>
  <c r="AI118" i="31"/>
  <c r="AF118" i="31"/>
  <c r="AB118" i="31"/>
  <c r="AA118" i="31"/>
  <c r="Z118" i="31"/>
  <c r="Y118" i="31"/>
  <c r="P118" i="31"/>
  <c r="N118" i="31"/>
  <c r="AI117" i="31"/>
  <c r="AF117" i="31"/>
  <c r="AB117" i="31"/>
  <c r="AA117" i="31"/>
  <c r="Z117" i="31"/>
  <c r="Y117" i="31"/>
  <c r="P117" i="31"/>
  <c r="N117" i="31"/>
  <c r="AI116" i="31"/>
  <c r="AF116" i="31"/>
  <c r="AB116" i="31"/>
  <c r="AA116" i="31"/>
  <c r="Z116" i="31"/>
  <c r="Y116" i="31"/>
  <c r="P116" i="31"/>
  <c r="N116" i="31"/>
  <c r="AI115" i="31"/>
  <c r="AF115" i="31"/>
  <c r="AB115" i="31"/>
  <c r="AA115" i="31"/>
  <c r="Z115" i="31"/>
  <c r="Y115" i="31"/>
  <c r="P115" i="31"/>
  <c r="N115" i="31"/>
  <c r="AI114" i="31"/>
  <c r="AF114" i="31"/>
  <c r="AB114" i="31"/>
  <c r="AA114" i="31"/>
  <c r="Z114" i="31"/>
  <c r="Y114" i="31"/>
  <c r="P114" i="31"/>
  <c r="N114" i="31"/>
  <c r="AI113" i="31"/>
  <c r="AF113" i="31"/>
  <c r="AB113" i="31"/>
  <c r="AA113" i="31"/>
  <c r="Z113" i="31"/>
  <c r="Y113" i="31"/>
  <c r="P113" i="31"/>
  <c r="N113" i="31"/>
  <c r="AI112" i="31"/>
  <c r="AF112" i="31"/>
  <c r="AB112" i="31"/>
  <c r="AA112" i="31"/>
  <c r="Z112" i="31"/>
  <c r="Y112" i="31"/>
  <c r="P112" i="31"/>
  <c r="N112" i="31"/>
  <c r="AI111" i="31"/>
  <c r="AF111" i="31"/>
  <c r="AB111" i="31"/>
  <c r="AA111" i="31"/>
  <c r="Z111" i="31"/>
  <c r="Y111" i="31"/>
  <c r="P111" i="31"/>
  <c r="N111" i="31"/>
  <c r="AI110" i="31"/>
  <c r="AF110" i="31"/>
  <c r="AB110" i="31"/>
  <c r="AA110" i="31"/>
  <c r="Z110" i="31"/>
  <c r="Y110" i="31"/>
  <c r="P110" i="31"/>
  <c r="N110" i="31"/>
  <c r="AI109" i="31"/>
  <c r="AF109" i="31"/>
  <c r="AB109" i="31"/>
  <c r="AA109" i="31"/>
  <c r="Z109" i="31"/>
  <c r="Y109" i="31"/>
  <c r="P109" i="31"/>
  <c r="N109" i="31"/>
  <c r="AI108" i="31"/>
  <c r="AF108" i="31"/>
  <c r="AB108" i="31"/>
  <c r="AA108" i="31"/>
  <c r="Z108" i="31"/>
  <c r="Y108" i="31"/>
  <c r="P108" i="31"/>
  <c r="N108" i="31"/>
  <c r="AI107" i="31"/>
  <c r="AF107" i="31"/>
  <c r="AB107" i="31"/>
  <c r="AA107" i="31"/>
  <c r="Z107" i="31"/>
  <c r="Y107" i="31"/>
  <c r="P107" i="31"/>
  <c r="N107" i="31"/>
  <c r="AI106" i="31"/>
  <c r="AF106" i="31"/>
  <c r="AB106" i="31"/>
  <c r="AA106" i="31"/>
  <c r="Z106" i="31"/>
  <c r="Y106" i="31"/>
  <c r="P106" i="31"/>
  <c r="N106" i="31"/>
  <c r="AI105" i="31"/>
  <c r="AF105" i="31"/>
  <c r="AB105" i="31"/>
  <c r="AA105" i="31"/>
  <c r="Z105" i="31"/>
  <c r="Y105" i="31"/>
  <c r="P105" i="31"/>
  <c r="N105" i="31"/>
  <c r="AI104" i="31"/>
  <c r="AF104" i="31"/>
  <c r="AB104" i="31"/>
  <c r="AA104" i="31"/>
  <c r="Z104" i="31"/>
  <c r="Y104" i="31"/>
  <c r="P104" i="31"/>
  <c r="N104" i="31"/>
  <c r="AI103" i="31"/>
  <c r="AF103" i="31"/>
  <c r="AB103" i="31"/>
  <c r="AA103" i="31"/>
  <c r="Z103" i="31"/>
  <c r="Y103" i="31"/>
  <c r="P103" i="31"/>
  <c r="N103" i="31"/>
  <c r="AI102" i="31"/>
  <c r="AF102" i="31"/>
  <c r="AB102" i="31"/>
  <c r="AA102" i="31"/>
  <c r="Z102" i="31"/>
  <c r="Y102" i="31"/>
  <c r="P102" i="31"/>
  <c r="N102" i="31"/>
  <c r="AI101" i="31"/>
  <c r="AF101" i="31"/>
  <c r="AB101" i="31"/>
  <c r="AA101" i="31"/>
  <c r="Z101" i="31"/>
  <c r="Y101" i="31"/>
  <c r="P101" i="31"/>
  <c r="N101" i="31"/>
  <c r="AI100" i="31"/>
  <c r="AF100" i="31"/>
  <c r="AB100" i="31"/>
  <c r="AA100" i="31"/>
  <c r="Z100" i="31"/>
  <c r="Y100" i="31"/>
  <c r="P100" i="31"/>
  <c r="N100" i="31"/>
  <c r="AI99" i="31"/>
  <c r="AF99" i="31"/>
  <c r="AB99" i="31"/>
  <c r="AA99" i="31"/>
  <c r="Z99" i="31"/>
  <c r="Y99" i="31"/>
  <c r="P99" i="31"/>
  <c r="N99" i="31"/>
  <c r="AI98" i="31"/>
  <c r="AF98" i="31"/>
  <c r="AB98" i="31"/>
  <c r="AA98" i="31"/>
  <c r="Z98" i="31"/>
  <c r="Y98" i="31"/>
  <c r="P98" i="31"/>
  <c r="N98" i="31"/>
  <c r="AI97" i="31"/>
  <c r="AF97" i="31"/>
  <c r="AB97" i="31"/>
  <c r="AA97" i="31"/>
  <c r="Z97" i="31"/>
  <c r="Y97" i="31"/>
  <c r="P97" i="31"/>
  <c r="N97" i="31"/>
  <c r="AI96" i="31"/>
  <c r="AF96" i="31"/>
  <c r="AB96" i="31"/>
  <c r="AA96" i="31"/>
  <c r="Z96" i="31"/>
  <c r="Y96" i="31"/>
  <c r="P96" i="31"/>
  <c r="N96" i="31"/>
  <c r="AI95" i="31"/>
  <c r="AF95" i="31"/>
  <c r="AB95" i="31"/>
  <c r="AA95" i="31"/>
  <c r="Z95" i="31"/>
  <c r="Y95" i="31"/>
  <c r="P95" i="31"/>
  <c r="N95" i="31"/>
  <c r="AI94" i="31"/>
  <c r="AF94" i="31"/>
  <c r="AB94" i="31"/>
  <c r="AA94" i="31"/>
  <c r="Z94" i="31"/>
  <c r="Y94" i="31"/>
  <c r="P94" i="31"/>
  <c r="N94" i="31"/>
  <c r="AI93" i="31"/>
  <c r="AF93" i="31"/>
  <c r="AB93" i="31"/>
  <c r="AA93" i="31"/>
  <c r="Z93" i="31"/>
  <c r="Y93" i="31"/>
  <c r="P93" i="31"/>
  <c r="N93" i="31"/>
  <c r="AI92" i="31"/>
  <c r="AF92" i="31"/>
  <c r="AB92" i="31"/>
  <c r="AA92" i="31"/>
  <c r="Z92" i="31"/>
  <c r="Y92" i="31"/>
  <c r="P92" i="31"/>
  <c r="N92" i="31"/>
  <c r="AI91" i="31"/>
  <c r="AF91" i="31"/>
  <c r="AB91" i="31"/>
  <c r="AA91" i="31"/>
  <c r="Z91" i="31"/>
  <c r="Y91" i="31"/>
  <c r="P91" i="31"/>
  <c r="N91" i="31"/>
  <c r="AI90" i="31"/>
  <c r="AF90" i="31"/>
  <c r="AB90" i="31"/>
  <c r="AA90" i="31"/>
  <c r="Z90" i="31"/>
  <c r="Y90" i="31"/>
  <c r="P90" i="31"/>
  <c r="N90" i="31"/>
  <c r="AI89" i="31"/>
  <c r="AF89" i="31"/>
  <c r="AB89" i="31"/>
  <c r="AA89" i="31"/>
  <c r="Z89" i="31"/>
  <c r="Y89" i="31"/>
  <c r="P89" i="31"/>
  <c r="N89" i="31"/>
  <c r="AI88" i="31"/>
  <c r="AF88" i="31"/>
  <c r="AB88" i="31"/>
  <c r="AA88" i="31"/>
  <c r="Z88" i="31"/>
  <c r="Y88" i="31"/>
  <c r="P88" i="31"/>
  <c r="N88" i="31"/>
  <c r="AI87" i="31"/>
  <c r="AF87" i="31"/>
  <c r="AB87" i="31"/>
  <c r="AA87" i="31"/>
  <c r="Z87" i="31"/>
  <c r="Y87" i="31"/>
  <c r="P87" i="31"/>
  <c r="N87" i="31"/>
  <c r="AI86" i="31"/>
  <c r="AF86" i="31"/>
  <c r="AB86" i="31"/>
  <c r="AA86" i="31"/>
  <c r="Z86" i="31"/>
  <c r="Y86" i="31"/>
  <c r="P86" i="31"/>
  <c r="N86" i="31"/>
  <c r="AI85" i="31"/>
  <c r="AF85" i="31"/>
  <c r="AB85" i="31"/>
  <c r="AA85" i="31"/>
  <c r="Z85" i="31"/>
  <c r="Y85" i="31"/>
  <c r="P85" i="31"/>
  <c r="N85" i="31"/>
  <c r="AI84" i="31"/>
  <c r="AF84" i="31"/>
  <c r="AB84" i="31"/>
  <c r="AA84" i="31"/>
  <c r="Z84" i="31"/>
  <c r="Y84" i="31"/>
  <c r="P84" i="31"/>
  <c r="N84" i="31"/>
  <c r="AI83" i="31"/>
  <c r="AF83" i="31"/>
  <c r="AB83" i="31"/>
  <c r="AA83" i="31"/>
  <c r="Z83" i="31"/>
  <c r="Y83" i="31"/>
  <c r="P83" i="31"/>
  <c r="N83" i="31"/>
  <c r="AI82" i="31"/>
  <c r="AF82" i="31"/>
  <c r="AB82" i="31"/>
  <c r="AA82" i="31"/>
  <c r="Z82" i="31"/>
  <c r="Y82" i="31"/>
  <c r="P82" i="31"/>
  <c r="N82" i="31"/>
  <c r="AI81" i="31"/>
  <c r="AF81" i="31"/>
  <c r="AB81" i="31"/>
  <c r="AA81" i="31"/>
  <c r="Z81" i="31"/>
  <c r="Y81" i="31"/>
  <c r="P81" i="31"/>
  <c r="N81" i="31"/>
  <c r="AI80" i="31"/>
  <c r="AF80" i="31"/>
  <c r="AB80" i="31"/>
  <c r="AA80" i="31"/>
  <c r="Z80" i="31"/>
  <c r="Y80" i="31"/>
  <c r="P80" i="31"/>
  <c r="N80" i="31"/>
  <c r="AI79" i="31"/>
  <c r="AF79" i="31"/>
  <c r="AB79" i="31"/>
  <c r="AA79" i="31"/>
  <c r="Z79" i="31"/>
  <c r="Y79" i="31"/>
  <c r="P79" i="31"/>
  <c r="N79" i="31"/>
  <c r="AI78" i="31"/>
  <c r="AF78" i="31"/>
  <c r="AB78" i="31"/>
  <c r="AA78" i="31"/>
  <c r="Z78" i="31"/>
  <c r="Y78" i="31"/>
  <c r="P78" i="31"/>
  <c r="N78" i="31"/>
  <c r="AI77" i="31"/>
  <c r="AF77" i="31"/>
  <c r="AB77" i="31"/>
  <c r="AA77" i="31"/>
  <c r="Z77" i="31"/>
  <c r="Y77" i="31"/>
  <c r="P77" i="31"/>
  <c r="N77" i="31"/>
  <c r="AI76" i="31"/>
  <c r="AF76" i="31"/>
  <c r="AB76" i="31"/>
  <c r="AA76" i="31"/>
  <c r="Z76" i="31"/>
  <c r="Y76" i="31"/>
  <c r="P76" i="31"/>
  <c r="N76" i="31"/>
  <c r="AI75" i="31"/>
  <c r="AF75" i="31"/>
  <c r="AB75" i="31"/>
  <c r="AA75" i="31"/>
  <c r="Z75" i="31"/>
  <c r="Y75" i="31"/>
  <c r="P75" i="31"/>
  <c r="N75" i="31"/>
  <c r="AI74" i="31"/>
  <c r="AF74" i="31"/>
  <c r="AB74" i="31"/>
  <c r="AA74" i="31"/>
  <c r="Z74" i="31"/>
  <c r="Y74" i="31"/>
  <c r="P74" i="31"/>
  <c r="N74" i="31"/>
  <c r="AI73" i="31"/>
  <c r="AF73" i="31"/>
  <c r="AB73" i="31"/>
  <c r="AA73" i="31"/>
  <c r="Z73" i="31"/>
  <c r="Y73" i="31"/>
  <c r="P73" i="31"/>
  <c r="N73" i="31"/>
  <c r="AI72" i="31"/>
  <c r="AF72" i="31"/>
  <c r="AB72" i="31"/>
  <c r="AA72" i="31"/>
  <c r="Z72" i="31"/>
  <c r="Y72" i="31"/>
  <c r="P72" i="31"/>
  <c r="N72" i="31"/>
  <c r="AI71" i="31"/>
  <c r="AF71" i="31"/>
  <c r="P71" i="31"/>
  <c r="N71" i="31"/>
  <c r="AI70" i="31"/>
  <c r="AF70" i="31"/>
  <c r="AB70" i="31"/>
  <c r="AA70" i="31"/>
  <c r="Z70" i="31"/>
  <c r="Y70" i="31"/>
  <c r="P70" i="31"/>
  <c r="N70" i="31"/>
  <c r="AI69" i="31"/>
  <c r="AF69" i="31"/>
  <c r="AB69" i="31"/>
  <c r="AA69" i="31"/>
  <c r="Z69" i="31"/>
  <c r="Y69" i="31"/>
  <c r="P69" i="31"/>
  <c r="N69" i="31"/>
  <c r="AI68" i="31"/>
  <c r="AF68" i="31"/>
  <c r="AB68" i="31"/>
  <c r="AA68" i="31"/>
  <c r="Z68" i="31"/>
  <c r="Y68" i="31"/>
  <c r="P68" i="31"/>
  <c r="N68" i="31"/>
  <c r="AI67" i="31"/>
  <c r="AF67" i="31"/>
  <c r="AB67" i="31"/>
  <c r="AA67" i="31"/>
  <c r="Z67" i="31"/>
  <c r="Y67" i="31"/>
  <c r="P67" i="31"/>
  <c r="N67" i="31"/>
  <c r="AI66" i="31"/>
  <c r="AF66" i="31"/>
  <c r="P66" i="31"/>
  <c r="N66" i="31"/>
  <c r="AI65" i="31"/>
  <c r="AF65" i="31"/>
  <c r="AB65" i="31"/>
  <c r="AA65" i="31"/>
  <c r="Z65" i="31"/>
  <c r="Y65" i="31"/>
  <c r="P65" i="31"/>
  <c r="N65" i="31"/>
  <c r="AI64" i="31"/>
  <c r="AF64" i="31"/>
  <c r="AB64" i="31"/>
  <c r="AA64" i="31"/>
  <c r="Z64" i="31"/>
  <c r="Y64" i="31"/>
  <c r="P64" i="31"/>
  <c r="N64" i="31"/>
  <c r="AI63" i="31"/>
  <c r="AF63" i="31"/>
  <c r="P63" i="31"/>
  <c r="N63" i="31"/>
  <c r="AI62" i="31"/>
  <c r="AF62" i="31"/>
  <c r="AB62" i="31"/>
  <c r="AA62" i="31"/>
  <c r="Z62" i="31"/>
  <c r="Y62" i="31"/>
  <c r="P62" i="31"/>
  <c r="N62" i="31"/>
  <c r="AI61" i="31"/>
  <c r="AF61" i="31"/>
  <c r="AB61" i="31"/>
  <c r="AA61" i="31"/>
  <c r="Z61" i="31"/>
  <c r="Y61" i="31"/>
  <c r="P61" i="31"/>
  <c r="N61" i="31"/>
  <c r="AI60" i="31"/>
  <c r="AF60" i="31"/>
  <c r="P60" i="31"/>
  <c r="N60" i="31"/>
  <c r="AI59" i="31"/>
  <c r="AF59" i="31"/>
  <c r="AB59" i="31"/>
  <c r="AA59" i="31"/>
  <c r="Z59" i="31"/>
  <c r="Y59" i="31"/>
  <c r="P59" i="31"/>
  <c r="N59" i="31"/>
  <c r="AI58" i="31"/>
  <c r="AF58" i="31"/>
  <c r="AB58" i="31"/>
  <c r="AA58" i="31"/>
  <c r="Z58" i="31"/>
  <c r="Y58" i="31"/>
  <c r="P58" i="31"/>
  <c r="N58" i="31"/>
  <c r="AI57" i="31"/>
  <c r="AF57" i="31"/>
  <c r="AB57" i="31"/>
  <c r="AA57" i="31"/>
  <c r="Z57" i="31"/>
  <c r="Y57" i="31"/>
  <c r="P57" i="31"/>
  <c r="N57" i="31"/>
  <c r="AI56" i="31"/>
  <c r="AF56" i="31"/>
  <c r="AB56" i="31"/>
  <c r="AA56" i="31"/>
  <c r="Z56" i="31"/>
  <c r="Y56" i="31"/>
  <c r="P56" i="31"/>
  <c r="N56" i="31"/>
  <c r="AI55" i="31"/>
  <c r="AF55" i="31"/>
  <c r="P55" i="31"/>
  <c r="N55" i="31"/>
  <c r="AI54" i="31"/>
  <c r="AF54" i="31"/>
  <c r="AB54" i="31"/>
  <c r="AA54" i="31"/>
  <c r="Z54" i="31"/>
  <c r="Y54" i="31"/>
  <c r="P54" i="31"/>
  <c r="N54" i="31"/>
  <c r="AI53" i="31"/>
  <c r="AF53" i="31"/>
  <c r="AB53" i="31"/>
  <c r="AA53" i="31"/>
  <c r="Z53" i="31"/>
  <c r="Y53" i="31"/>
  <c r="P53" i="31"/>
  <c r="N53" i="31"/>
  <c r="AI52" i="31"/>
  <c r="AF52" i="31"/>
  <c r="P52" i="31"/>
  <c r="N52" i="31"/>
  <c r="AI51" i="31"/>
  <c r="AF51" i="31"/>
  <c r="AB51" i="31"/>
  <c r="AA51" i="31"/>
  <c r="Z51" i="31"/>
  <c r="Y51" i="31"/>
  <c r="P51" i="31"/>
  <c r="N51" i="31"/>
  <c r="AI50" i="31"/>
  <c r="AF50" i="31"/>
  <c r="AB50" i="31"/>
  <c r="AA50" i="31"/>
  <c r="Z50" i="31"/>
  <c r="Y50" i="31"/>
  <c r="P50" i="31"/>
  <c r="N50" i="31"/>
  <c r="AI49" i="31"/>
  <c r="AF49" i="31"/>
  <c r="P49" i="31"/>
  <c r="N49" i="31"/>
  <c r="AI48" i="31"/>
  <c r="AF48" i="31"/>
  <c r="AB48" i="31"/>
  <c r="AA48" i="31"/>
  <c r="Z48" i="31"/>
  <c r="Y48" i="31"/>
  <c r="P48" i="31"/>
  <c r="N48" i="31"/>
  <c r="AI47" i="31"/>
  <c r="AF47" i="31"/>
  <c r="AB47" i="31"/>
  <c r="AA47" i="31"/>
  <c r="Z47" i="31"/>
  <c r="Y47" i="31"/>
  <c r="P47" i="31"/>
  <c r="N47" i="31"/>
  <c r="AI46" i="31"/>
  <c r="AF46" i="31"/>
  <c r="AB46" i="31"/>
  <c r="AA46" i="31"/>
  <c r="Z46" i="31"/>
  <c r="Y46" i="31"/>
  <c r="P46" i="31"/>
  <c r="N46" i="31"/>
  <c r="AI45" i="31"/>
  <c r="AF45" i="31"/>
  <c r="AB45" i="31"/>
  <c r="AA45" i="31"/>
  <c r="Z45" i="31"/>
  <c r="Y45" i="31"/>
  <c r="P45" i="31"/>
  <c r="N45" i="31"/>
  <c r="AI44" i="31"/>
  <c r="AF44" i="31"/>
  <c r="P44" i="31"/>
  <c r="N44" i="31"/>
  <c r="AI43" i="31"/>
  <c r="AF43" i="31"/>
  <c r="AB43" i="31"/>
  <c r="AA43" i="31"/>
  <c r="Z43" i="31"/>
  <c r="Y43" i="31"/>
  <c r="P43" i="31"/>
  <c r="N43" i="31"/>
  <c r="AI42" i="31"/>
  <c r="AF42" i="31"/>
  <c r="AB42" i="31"/>
  <c r="AA42" i="31"/>
  <c r="Z42" i="31"/>
  <c r="Y42" i="31"/>
  <c r="P42" i="31"/>
  <c r="N42" i="31"/>
  <c r="AI41" i="31"/>
  <c r="AF41" i="31"/>
  <c r="P41" i="31"/>
  <c r="N41" i="31"/>
  <c r="AI40" i="31"/>
  <c r="AF40" i="31"/>
  <c r="P40" i="31"/>
  <c r="N40" i="31"/>
  <c r="AI39" i="31"/>
  <c r="AF39" i="31"/>
  <c r="AB39" i="31"/>
  <c r="AA39" i="31"/>
  <c r="Z39" i="31"/>
  <c r="Y39" i="31"/>
  <c r="P39" i="31"/>
  <c r="N39" i="31"/>
  <c r="AI38" i="31"/>
  <c r="AF38" i="31"/>
  <c r="AB38" i="31"/>
  <c r="AA38" i="31"/>
  <c r="Z38" i="31"/>
  <c r="Y38" i="31"/>
  <c r="P38" i="31"/>
  <c r="N38" i="31"/>
  <c r="AI37" i="31"/>
  <c r="AF37" i="31"/>
  <c r="AB37" i="31"/>
  <c r="AA37" i="31"/>
  <c r="Z37" i="31"/>
  <c r="Y37" i="31"/>
  <c r="P37" i="31"/>
  <c r="N37" i="31"/>
  <c r="AI36" i="31"/>
  <c r="AF36" i="31"/>
  <c r="AB36" i="31"/>
  <c r="AA36" i="31"/>
  <c r="Z36" i="31"/>
  <c r="Y36" i="31"/>
  <c r="P36" i="31"/>
  <c r="N36" i="31"/>
  <c r="AI35" i="31"/>
  <c r="AF35" i="31"/>
  <c r="P35" i="31"/>
  <c r="N35" i="31"/>
  <c r="AI34" i="31"/>
  <c r="AF34" i="31"/>
  <c r="AB34" i="31"/>
  <c r="AA34" i="31"/>
  <c r="Z34" i="31"/>
  <c r="Y34" i="31"/>
  <c r="P34" i="31"/>
  <c r="N34" i="31"/>
  <c r="AI33" i="31"/>
  <c r="AF33" i="31"/>
  <c r="AB33" i="31"/>
  <c r="AA33" i="31"/>
  <c r="Z33" i="31"/>
  <c r="Y33" i="31"/>
  <c r="P33" i="31"/>
  <c r="N33" i="31"/>
  <c r="AI32" i="31"/>
  <c r="AF32" i="31"/>
  <c r="AB32" i="31"/>
  <c r="AA32" i="31"/>
  <c r="Z32" i="31"/>
  <c r="Y32" i="31"/>
  <c r="P32" i="31"/>
  <c r="N32" i="31"/>
  <c r="AI31" i="31"/>
  <c r="AF31" i="31"/>
  <c r="AB31" i="31"/>
  <c r="AA31" i="31"/>
  <c r="Z31" i="31"/>
  <c r="Y31" i="31"/>
  <c r="P31" i="31"/>
  <c r="N31" i="31"/>
  <c r="AI30" i="31"/>
  <c r="AF30" i="31"/>
  <c r="P30" i="31"/>
  <c r="N30" i="31"/>
  <c r="AI29" i="31"/>
  <c r="AF29" i="31"/>
  <c r="AB29" i="31"/>
  <c r="AA29" i="31"/>
  <c r="Z29" i="31"/>
  <c r="Y29" i="31"/>
  <c r="P29" i="31"/>
  <c r="N29" i="31"/>
  <c r="AI28" i="31"/>
  <c r="AF28" i="31"/>
  <c r="AB28" i="31"/>
  <c r="AA28" i="31"/>
  <c r="Z28" i="31"/>
  <c r="Y28" i="31"/>
  <c r="P28" i="31"/>
  <c r="N28" i="31"/>
  <c r="AI27" i="31"/>
  <c r="AF27" i="31"/>
  <c r="P27" i="31"/>
  <c r="N27" i="31"/>
  <c r="AI26" i="31"/>
  <c r="AF26" i="31"/>
  <c r="P26" i="31"/>
  <c r="N26" i="31"/>
  <c r="AI25" i="31"/>
  <c r="AF25" i="31"/>
  <c r="AB25" i="31"/>
  <c r="AA25" i="31"/>
  <c r="Z25" i="31"/>
  <c r="Y25" i="31"/>
  <c r="P25" i="31"/>
  <c r="N25" i="31"/>
  <c r="AI24" i="31"/>
  <c r="AF24" i="31"/>
  <c r="AB24" i="31"/>
  <c r="AA24" i="31"/>
  <c r="Z24" i="31"/>
  <c r="Y24" i="31"/>
  <c r="P24" i="31"/>
  <c r="N24" i="31"/>
  <c r="AI23" i="31"/>
  <c r="AF23" i="31"/>
  <c r="AB23" i="31"/>
  <c r="AA23" i="31"/>
  <c r="Z23" i="31"/>
  <c r="Y23" i="31"/>
  <c r="P23" i="31"/>
  <c r="N23" i="31"/>
  <c r="AI22" i="31"/>
  <c r="AF22" i="31"/>
  <c r="AB22" i="31"/>
  <c r="AA22" i="31"/>
  <c r="Z22" i="31"/>
  <c r="Y22" i="31"/>
  <c r="P22" i="31"/>
  <c r="N22" i="31"/>
  <c r="AI21" i="31"/>
  <c r="AF21" i="31"/>
  <c r="AB21" i="31"/>
  <c r="AA21" i="31"/>
  <c r="Z21" i="31"/>
  <c r="Y21" i="31"/>
  <c r="P21" i="31"/>
  <c r="N21" i="31"/>
  <c r="AI20" i="31"/>
  <c r="AF20" i="31"/>
  <c r="AB20" i="31"/>
  <c r="AA20" i="31"/>
  <c r="Z20" i="31"/>
  <c r="Y20" i="31"/>
  <c r="P20" i="31"/>
  <c r="N20" i="31"/>
  <c r="W4" i="31"/>
  <c r="AY19" i="31"/>
  <c r="AY27" i="31"/>
  <c r="AI19" i="31"/>
  <c r="AF19" i="31"/>
  <c r="AB19" i="31"/>
  <c r="AA19" i="31"/>
  <c r="Z19" i="31"/>
  <c r="Y19" i="31"/>
  <c r="P19" i="31"/>
  <c r="N19" i="31"/>
  <c r="AI18" i="31"/>
  <c r="AF18" i="31"/>
  <c r="AB18" i="31"/>
  <c r="AA18" i="31"/>
  <c r="Z18" i="31"/>
  <c r="Y18" i="31"/>
  <c r="P18" i="31"/>
  <c r="N18" i="31"/>
  <c r="AI17" i="31"/>
  <c r="AF17" i="31"/>
  <c r="AB17" i="31"/>
  <c r="AA17" i="31"/>
  <c r="Z17" i="31"/>
  <c r="Y17" i="31"/>
  <c r="P17" i="31"/>
  <c r="N17" i="31"/>
  <c r="AI16" i="31"/>
  <c r="AF16" i="31"/>
  <c r="AB16" i="31"/>
  <c r="AA16" i="31"/>
  <c r="Z16" i="31"/>
  <c r="Y16" i="31"/>
  <c r="P16" i="31"/>
  <c r="N16" i="31"/>
  <c r="C4" i="31"/>
  <c r="K16" i="31"/>
  <c r="AE16" i="31"/>
  <c r="AJ16" i="31"/>
  <c r="AI15" i="31"/>
  <c r="AF15" i="31"/>
  <c r="AB15" i="31"/>
  <c r="AA15" i="31"/>
  <c r="Z15" i="31"/>
  <c r="Y15" i="31"/>
  <c r="P15" i="31"/>
  <c r="N15" i="31"/>
  <c r="AI14" i="31"/>
  <c r="AF14" i="31"/>
  <c r="AB14" i="31"/>
  <c r="AA14" i="31"/>
  <c r="Z14" i="31"/>
  <c r="Y14" i="31"/>
  <c r="P14" i="31"/>
  <c r="N14" i="31"/>
  <c r="AI13" i="31"/>
  <c r="AF13" i="31"/>
  <c r="AB13" i="31"/>
  <c r="AA13" i="31"/>
  <c r="Z13" i="31"/>
  <c r="Y13" i="31"/>
  <c r="P13" i="31"/>
  <c r="N13" i="31"/>
  <c r="AI12" i="31"/>
  <c r="AF12" i="31"/>
  <c r="AB12" i="31"/>
  <c r="AA12" i="31"/>
  <c r="Z12" i="31"/>
  <c r="Y12" i="31"/>
  <c r="P12" i="31"/>
  <c r="N12" i="31"/>
  <c r="AI11" i="31"/>
  <c r="AF11" i="31"/>
  <c r="AB11" i="31"/>
  <c r="AA11" i="31"/>
  <c r="Z11" i="31"/>
  <c r="Y11" i="31"/>
  <c r="P11" i="31"/>
  <c r="N11" i="31"/>
  <c r="AI10" i="31"/>
  <c r="AF10" i="31"/>
  <c r="AB10" i="31"/>
  <c r="AA10" i="31"/>
  <c r="Z10" i="31"/>
  <c r="Y10" i="31"/>
  <c r="P10" i="31"/>
  <c r="N10" i="31"/>
  <c r="AI9" i="31"/>
  <c r="AF9" i="31"/>
  <c r="AB9" i="31"/>
  <c r="AA9" i="31"/>
  <c r="Z9" i="31"/>
  <c r="Y9" i="31"/>
  <c r="P9" i="31"/>
  <c r="N9" i="31"/>
  <c r="AI8" i="31"/>
  <c r="AB8" i="31"/>
  <c r="AA8" i="31"/>
  <c r="Z8" i="31"/>
  <c r="Y8" i="31"/>
  <c r="S8" i="31"/>
  <c r="AD8" i="31"/>
  <c r="Q8" i="31"/>
  <c r="P8" i="31"/>
  <c r="N8" i="31"/>
  <c r="AH5" i="31"/>
  <c r="W5" i="31"/>
  <c r="AY20" i="31"/>
  <c r="AY28" i="31"/>
  <c r="AH4" i="31"/>
  <c r="BB19" i="31"/>
  <c r="K9" i="31"/>
  <c r="AH3" i="31"/>
  <c r="W3" i="31"/>
  <c r="B272" i="30"/>
  <c r="A272" i="30"/>
  <c r="P271" i="30"/>
  <c r="B271" i="30"/>
  <c r="A271" i="30"/>
  <c r="P270" i="30"/>
  <c r="B270" i="30"/>
  <c r="A270" i="30"/>
  <c r="P269" i="30"/>
  <c r="B269" i="30"/>
  <c r="A269" i="30"/>
  <c r="P268" i="30"/>
  <c r="B268" i="30"/>
  <c r="A268" i="30"/>
  <c r="P267" i="30"/>
  <c r="B267" i="30"/>
  <c r="A267" i="30"/>
  <c r="P266" i="30"/>
  <c r="B266" i="30"/>
  <c r="A266" i="30"/>
  <c r="P265" i="30"/>
  <c r="B265" i="30"/>
  <c r="A265" i="30"/>
  <c r="P264" i="30"/>
  <c r="B264" i="30"/>
  <c r="A264" i="30"/>
  <c r="P263" i="30"/>
  <c r="B263" i="30"/>
  <c r="A263" i="30"/>
  <c r="P262" i="30"/>
  <c r="B262" i="30"/>
  <c r="A262" i="30"/>
  <c r="P261" i="30"/>
  <c r="B261" i="30"/>
  <c r="A261" i="30"/>
  <c r="P260" i="30"/>
  <c r="B260" i="30"/>
  <c r="A260" i="30"/>
  <c r="P259" i="30"/>
  <c r="B259" i="30"/>
  <c r="A259" i="30"/>
  <c r="P258" i="30"/>
  <c r="B258" i="30"/>
  <c r="A258" i="30"/>
  <c r="P257" i="30"/>
  <c r="B257" i="30"/>
  <c r="A257" i="30"/>
  <c r="P256" i="30"/>
  <c r="B256" i="30"/>
  <c r="A256" i="30"/>
  <c r="P255" i="30"/>
  <c r="B255" i="30"/>
  <c r="A255" i="30"/>
  <c r="P254" i="30"/>
  <c r="B254" i="30"/>
  <c r="A254" i="30"/>
  <c r="P253" i="30"/>
  <c r="B253" i="30"/>
  <c r="A253" i="30"/>
  <c r="P252" i="30"/>
  <c r="B252" i="30"/>
  <c r="A252" i="30"/>
  <c r="P251" i="30"/>
  <c r="B251" i="30"/>
  <c r="A251" i="30"/>
  <c r="P250" i="30"/>
  <c r="B250" i="30"/>
  <c r="A250" i="30"/>
  <c r="P249" i="30"/>
  <c r="B249" i="30"/>
  <c r="A249" i="30"/>
  <c r="P248" i="30"/>
  <c r="B248" i="30"/>
  <c r="A248" i="30"/>
  <c r="P247" i="30"/>
  <c r="B247" i="30"/>
  <c r="A247" i="30"/>
  <c r="P246" i="30"/>
  <c r="B246" i="30"/>
  <c r="A246" i="30"/>
  <c r="P245" i="30"/>
  <c r="B245" i="30"/>
  <c r="A245" i="30"/>
  <c r="P244" i="30"/>
  <c r="B244" i="30"/>
  <c r="A244" i="30"/>
  <c r="P243" i="30"/>
  <c r="B243" i="30"/>
  <c r="A243" i="30"/>
  <c r="P242" i="30"/>
  <c r="L242" i="30"/>
  <c r="H242" i="30"/>
  <c r="B242" i="30"/>
  <c r="A242" i="30"/>
  <c r="P241" i="30"/>
  <c r="L241" i="30"/>
  <c r="H241" i="30"/>
  <c r="B241" i="30"/>
  <c r="A241" i="30"/>
  <c r="P240" i="30"/>
  <c r="L240" i="30"/>
  <c r="H240" i="30"/>
  <c r="B240" i="30"/>
  <c r="A240" i="30"/>
  <c r="P239" i="30"/>
  <c r="L239" i="30"/>
  <c r="H239" i="30"/>
  <c r="B239" i="30"/>
  <c r="A239" i="30"/>
  <c r="P238" i="30"/>
  <c r="L238" i="30"/>
  <c r="H238" i="30"/>
  <c r="B238" i="30"/>
  <c r="A238" i="30"/>
  <c r="AJ237" i="30"/>
  <c r="AI237" i="30"/>
  <c r="P237" i="30"/>
  <c r="L237" i="30"/>
  <c r="H237" i="30"/>
  <c r="B237" i="30"/>
  <c r="A237" i="30"/>
  <c r="AJ236" i="30"/>
  <c r="AI236" i="30"/>
  <c r="P236" i="30"/>
  <c r="L236" i="30"/>
  <c r="H236" i="30"/>
  <c r="B236" i="30"/>
  <c r="A236" i="30"/>
  <c r="AJ235" i="30"/>
  <c r="AI235" i="30"/>
  <c r="P235" i="30"/>
  <c r="L235" i="30"/>
  <c r="H235" i="30"/>
  <c r="B235" i="30"/>
  <c r="A235" i="30"/>
  <c r="AJ234" i="30"/>
  <c r="AI234" i="30"/>
  <c r="P234" i="30"/>
  <c r="L234" i="30"/>
  <c r="H234" i="30"/>
  <c r="B234" i="30"/>
  <c r="A234" i="30"/>
  <c r="AJ233" i="30"/>
  <c r="AI233" i="30"/>
  <c r="P233" i="30"/>
  <c r="L233" i="30"/>
  <c r="H233" i="30"/>
  <c r="B233" i="30"/>
  <c r="A233" i="30"/>
  <c r="AJ232" i="30"/>
  <c r="AI232" i="30"/>
  <c r="P232" i="30"/>
  <c r="L232" i="30"/>
  <c r="H232" i="30"/>
  <c r="B232" i="30"/>
  <c r="A232" i="30"/>
  <c r="AJ231" i="30"/>
  <c r="AI231" i="30"/>
  <c r="P231" i="30"/>
  <c r="L231" i="30"/>
  <c r="H231" i="30"/>
  <c r="B231" i="30"/>
  <c r="A231" i="30"/>
  <c r="AJ230" i="30"/>
  <c r="AI230" i="30"/>
  <c r="P230" i="30"/>
  <c r="L230" i="30"/>
  <c r="H230" i="30"/>
  <c r="B230" i="30"/>
  <c r="A230" i="30"/>
  <c r="AJ229" i="30"/>
  <c r="AI229" i="30"/>
  <c r="P229" i="30"/>
  <c r="L229" i="30"/>
  <c r="H229" i="30"/>
  <c r="B229" i="30"/>
  <c r="A229" i="30"/>
  <c r="AJ228" i="30"/>
  <c r="AI228" i="30"/>
  <c r="P228" i="30"/>
  <c r="L228" i="30"/>
  <c r="H228" i="30"/>
  <c r="B228" i="30"/>
  <c r="A228" i="30"/>
  <c r="AJ227" i="30"/>
  <c r="AI227" i="30"/>
  <c r="P227" i="30"/>
  <c r="L227" i="30"/>
  <c r="H227" i="30"/>
  <c r="B227" i="30"/>
  <c r="A227" i="30"/>
  <c r="AJ226" i="30"/>
  <c r="AI226" i="30"/>
  <c r="P226" i="30"/>
  <c r="L226" i="30"/>
  <c r="H226" i="30"/>
  <c r="B226" i="30"/>
  <c r="A226" i="30"/>
  <c r="AJ225" i="30"/>
  <c r="AI225" i="30"/>
  <c r="P225" i="30"/>
  <c r="L225" i="30"/>
  <c r="H225" i="30"/>
  <c r="B225" i="30"/>
  <c r="A225" i="30"/>
  <c r="AJ224" i="30"/>
  <c r="AI224" i="30"/>
  <c r="P224" i="30"/>
  <c r="L224" i="30"/>
  <c r="H224" i="30"/>
  <c r="B224" i="30"/>
  <c r="A224" i="30"/>
  <c r="AJ223" i="30"/>
  <c r="AI223" i="30"/>
  <c r="P223" i="30"/>
  <c r="L223" i="30"/>
  <c r="H223" i="30"/>
  <c r="B223" i="30"/>
  <c r="A223" i="30"/>
  <c r="AJ222" i="30"/>
  <c r="AI222" i="30"/>
  <c r="P222" i="30"/>
  <c r="L222" i="30"/>
  <c r="H222" i="30"/>
  <c r="B222" i="30"/>
  <c r="A222" i="30"/>
  <c r="AJ221" i="30"/>
  <c r="AI221" i="30"/>
  <c r="P221" i="30"/>
  <c r="L221" i="30"/>
  <c r="H221" i="30"/>
  <c r="B221" i="30"/>
  <c r="A221" i="30"/>
  <c r="AJ220" i="30"/>
  <c r="AI220" i="30"/>
  <c r="P220" i="30"/>
  <c r="L220" i="30"/>
  <c r="H220" i="30"/>
  <c r="B220" i="30"/>
  <c r="A220" i="30"/>
  <c r="AJ219" i="30"/>
  <c r="AI219" i="30"/>
  <c r="P219" i="30"/>
  <c r="L219" i="30"/>
  <c r="H219" i="30"/>
  <c r="B219" i="30"/>
  <c r="A219" i="30"/>
  <c r="AJ218" i="30"/>
  <c r="AI218" i="30"/>
  <c r="P218" i="30"/>
  <c r="L218" i="30"/>
  <c r="H218" i="30"/>
  <c r="B218" i="30"/>
  <c r="A218" i="30"/>
  <c r="AJ217" i="30"/>
  <c r="AI217" i="30"/>
  <c r="P217" i="30"/>
  <c r="L217" i="30"/>
  <c r="J217" i="30"/>
  <c r="H217" i="30"/>
  <c r="B217" i="30"/>
  <c r="A217" i="30"/>
  <c r="AJ216" i="30"/>
  <c r="AI216" i="30"/>
  <c r="P216" i="30"/>
  <c r="L216" i="30"/>
  <c r="J216" i="30"/>
  <c r="H216" i="30"/>
  <c r="B216" i="30"/>
  <c r="A216" i="30"/>
  <c r="AI215" i="30"/>
  <c r="AE215" i="30"/>
  <c r="AJ215" i="30"/>
  <c r="P215" i="30"/>
  <c r="L215" i="30"/>
  <c r="J215" i="30"/>
  <c r="H215" i="30"/>
  <c r="B215" i="30"/>
  <c r="A215" i="30"/>
  <c r="AE214" i="30"/>
  <c r="AJ214" i="30"/>
  <c r="AI214" i="30"/>
  <c r="P214" i="30"/>
  <c r="L214" i="30"/>
  <c r="J214" i="30"/>
  <c r="H214" i="30"/>
  <c r="B214" i="30"/>
  <c r="A214" i="30"/>
  <c r="AI213" i="30"/>
  <c r="AE213" i="30"/>
  <c r="AJ213" i="30"/>
  <c r="P213" i="30"/>
  <c r="L213" i="30"/>
  <c r="J213" i="30"/>
  <c r="H213" i="30"/>
  <c r="B213" i="30"/>
  <c r="A213" i="30"/>
  <c r="AE212" i="30"/>
  <c r="AJ212" i="30"/>
  <c r="AI212" i="30"/>
  <c r="P212" i="30"/>
  <c r="L212" i="30"/>
  <c r="J212" i="30"/>
  <c r="H212" i="30"/>
  <c r="B212" i="30"/>
  <c r="A212" i="30"/>
  <c r="AI211" i="30"/>
  <c r="AE211" i="30"/>
  <c r="AJ211" i="30"/>
  <c r="P211" i="30"/>
  <c r="L211" i="30"/>
  <c r="J211" i="30"/>
  <c r="H211" i="30"/>
  <c r="B211" i="30"/>
  <c r="A211" i="30"/>
  <c r="AI210" i="30"/>
  <c r="AE210" i="30"/>
  <c r="AJ210" i="30"/>
  <c r="P210" i="30"/>
  <c r="L210" i="30"/>
  <c r="J210" i="30"/>
  <c r="H210" i="30"/>
  <c r="B210" i="30"/>
  <c r="A210" i="30"/>
  <c r="AI209" i="30"/>
  <c r="AE209" i="30"/>
  <c r="AJ209" i="30"/>
  <c r="P209" i="30"/>
  <c r="L209" i="30"/>
  <c r="J209" i="30"/>
  <c r="H209" i="30"/>
  <c r="B209" i="30"/>
  <c r="A209" i="30"/>
  <c r="AI208" i="30"/>
  <c r="AF208" i="30"/>
  <c r="AB208" i="30"/>
  <c r="AA208" i="30"/>
  <c r="Z208" i="30"/>
  <c r="Y208" i="30"/>
  <c r="P208" i="30"/>
  <c r="N208" i="30"/>
  <c r="J208" i="30"/>
  <c r="H208" i="30"/>
  <c r="B208" i="30"/>
  <c r="A208" i="30"/>
  <c r="AI207" i="30"/>
  <c r="AF207" i="30"/>
  <c r="AB207" i="30"/>
  <c r="AA207" i="30"/>
  <c r="Z207" i="30"/>
  <c r="Y207" i="30"/>
  <c r="P207" i="30"/>
  <c r="N207" i="30"/>
  <c r="J207" i="30"/>
  <c r="H207" i="30"/>
  <c r="B207" i="30"/>
  <c r="A207" i="30"/>
  <c r="AI206" i="30"/>
  <c r="AF206" i="30"/>
  <c r="AB206" i="30"/>
  <c r="AA206" i="30"/>
  <c r="Z206" i="30"/>
  <c r="Y206" i="30"/>
  <c r="P206" i="30"/>
  <c r="N206" i="30"/>
  <c r="J206" i="30"/>
  <c r="H206" i="30"/>
  <c r="B206" i="30"/>
  <c r="A206" i="30"/>
  <c r="AI205" i="30"/>
  <c r="AF205" i="30"/>
  <c r="AB205" i="30"/>
  <c r="AA205" i="30"/>
  <c r="Z205" i="30"/>
  <c r="Y205" i="30"/>
  <c r="P205" i="30"/>
  <c r="N205" i="30"/>
  <c r="J205" i="30"/>
  <c r="H205" i="30"/>
  <c r="B205" i="30"/>
  <c r="A205" i="30"/>
  <c r="AI204" i="30"/>
  <c r="AF204" i="30"/>
  <c r="AB204" i="30"/>
  <c r="AA204" i="30"/>
  <c r="Z204" i="30"/>
  <c r="Y204" i="30"/>
  <c r="P204" i="30"/>
  <c r="N204" i="30"/>
  <c r="J204" i="30"/>
  <c r="H204" i="30"/>
  <c r="B204" i="30"/>
  <c r="A204" i="30"/>
  <c r="AI203" i="30"/>
  <c r="AF203" i="30"/>
  <c r="AB203" i="30"/>
  <c r="AA203" i="30"/>
  <c r="Z203" i="30"/>
  <c r="Y203" i="30"/>
  <c r="P203" i="30"/>
  <c r="N203" i="30"/>
  <c r="J203" i="30"/>
  <c r="H203" i="30"/>
  <c r="B203" i="30"/>
  <c r="A203" i="30"/>
  <c r="AI202" i="30"/>
  <c r="AF202" i="30"/>
  <c r="AB202" i="30"/>
  <c r="AA202" i="30"/>
  <c r="Z202" i="30"/>
  <c r="Y202" i="30"/>
  <c r="P202" i="30"/>
  <c r="N202" i="30"/>
  <c r="J202" i="30"/>
  <c r="H202" i="30"/>
  <c r="B202" i="30"/>
  <c r="A202" i="30"/>
  <c r="AI201" i="30"/>
  <c r="AF201" i="30"/>
  <c r="AB201" i="30"/>
  <c r="AA201" i="30"/>
  <c r="Z201" i="30"/>
  <c r="Y201" i="30"/>
  <c r="P201" i="30"/>
  <c r="N201" i="30"/>
  <c r="H201" i="30"/>
  <c r="B201" i="30"/>
  <c r="AI200" i="30"/>
  <c r="AF200" i="30"/>
  <c r="AB200" i="30"/>
  <c r="AA200" i="30"/>
  <c r="Z200" i="30"/>
  <c r="Y200" i="30"/>
  <c r="P200" i="30"/>
  <c r="N200" i="30"/>
  <c r="AI199" i="30"/>
  <c r="AF199" i="30"/>
  <c r="AB199" i="30"/>
  <c r="AA199" i="30"/>
  <c r="Z199" i="30"/>
  <c r="Y199" i="30"/>
  <c r="P199" i="30"/>
  <c r="N199" i="30"/>
  <c r="AI198" i="30"/>
  <c r="AF198" i="30"/>
  <c r="AB198" i="30"/>
  <c r="AA198" i="30"/>
  <c r="Z198" i="30"/>
  <c r="Y198" i="30"/>
  <c r="P198" i="30"/>
  <c r="N198" i="30"/>
  <c r="AI197" i="30"/>
  <c r="AF197" i="30"/>
  <c r="AB197" i="30"/>
  <c r="AA197" i="30"/>
  <c r="Z197" i="30"/>
  <c r="Y197" i="30"/>
  <c r="P197" i="30"/>
  <c r="N197" i="30"/>
  <c r="AI196" i="30"/>
  <c r="AF196" i="30"/>
  <c r="AB196" i="30"/>
  <c r="AA196" i="30"/>
  <c r="Z196" i="30"/>
  <c r="Y196" i="30"/>
  <c r="P196" i="30"/>
  <c r="N196" i="30"/>
  <c r="AI195" i="30"/>
  <c r="AF195" i="30"/>
  <c r="AB195" i="30"/>
  <c r="AA195" i="30"/>
  <c r="Z195" i="30"/>
  <c r="Y195" i="30"/>
  <c r="P195" i="30"/>
  <c r="N195" i="30"/>
  <c r="AI194" i="30"/>
  <c r="AF194" i="30"/>
  <c r="AB194" i="30"/>
  <c r="AA194" i="30"/>
  <c r="Z194" i="30"/>
  <c r="Y194" i="30"/>
  <c r="P194" i="30"/>
  <c r="N194" i="30"/>
  <c r="AI193" i="30"/>
  <c r="AF193" i="30"/>
  <c r="AB193" i="30"/>
  <c r="AA193" i="30"/>
  <c r="Z193" i="30"/>
  <c r="Y193" i="30"/>
  <c r="P193" i="30"/>
  <c r="N193" i="30"/>
  <c r="AI192" i="30"/>
  <c r="AF192" i="30"/>
  <c r="AB192" i="30"/>
  <c r="AA192" i="30"/>
  <c r="Z192" i="30"/>
  <c r="Y192" i="30"/>
  <c r="P192" i="30"/>
  <c r="N192" i="30"/>
  <c r="AI191" i="30"/>
  <c r="AF191" i="30"/>
  <c r="AB191" i="30"/>
  <c r="AA191" i="30"/>
  <c r="Z191" i="30"/>
  <c r="Y191" i="30"/>
  <c r="P191" i="30"/>
  <c r="N191" i="30"/>
  <c r="AI190" i="30"/>
  <c r="AF190" i="30"/>
  <c r="AB190" i="30"/>
  <c r="AA190" i="30"/>
  <c r="Z190" i="30"/>
  <c r="Y190" i="30"/>
  <c r="P190" i="30"/>
  <c r="N190" i="30"/>
  <c r="AI189" i="30"/>
  <c r="AF189" i="30"/>
  <c r="AB189" i="30"/>
  <c r="AA189" i="30"/>
  <c r="Z189" i="30"/>
  <c r="Y189" i="30"/>
  <c r="P189" i="30"/>
  <c r="N189" i="30"/>
  <c r="AI188" i="30"/>
  <c r="AF188" i="30"/>
  <c r="AB188" i="30"/>
  <c r="AA188" i="30"/>
  <c r="Z188" i="30"/>
  <c r="Y188" i="30"/>
  <c r="P188" i="30"/>
  <c r="N188" i="30"/>
  <c r="AI187" i="30"/>
  <c r="AF187" i="30"/>
  <c r="AB187" i="30"/>
  <c r="AA187" i="30"/>
  <c r="Z187" i="30"/>
  <c r="Y187" i="30"/>
  <c r="P187" i="30"/>
  <c r="N187" i="30"/>
  <c r="AI186" i="30"/>
  <c r="AF186" i="30"/>
  <c r="AB186" i="30"/>
  <c r="AA186" i="30"/>
  <c r="Z186" i="30"/>
  <c r="Y186" i="30"/>
  <c r="P186" i="30"/>
  <c r="N186" i="30"/>
  <c r="AI185" i="30"/>
  <c r="AF185" i="30"/>
  <c r="AB185" i="30"/>
  <c r="AA185" i="30"/>
  <c r="Z185" i="30"/>
  <c r="Y185" i="30"/>
  <c r="P185" i="30"/>
  <c r="N185" i="30"/>
  <c r="AI184" i="30"/>
  <c r="AF184" i="30"/>
  <c r="AB184" i="30"/>
  <c r="AA184" i="30"/>
  <c r="Z184" i="30"/>
  <c r="Y184" i="30"/>
  <c r="P184" i="30"/>
  <c r="N184" i="30"/>
  <c r="AI183" i="30"/>
  <c r="AF183" i="30"/>
  <c r="AB183" i="30"/>
  <c r="AA183" i="30"/>
  <c r="Z183" i="30"/>
  <c r="Y183" i="30"/>
  <c r="P183" i="30"/>
  <c r="N183" i="30"/>
  <c r="AI182" i="30"/>
  <c r="AF182" i="30"/>
  <c r="AB182" i="30"/>
  <c r="AA182" i="30"/>
  <c r="Z182" i="30"/>
  <c r="Y182" i="30"/>
  <c r="P182" i="30"/>
  <c r="N182" i="30"/>
  <c r="AI181" i="30"/>
  <c r="AF181" i="30"/>
  <c r="AB181" i="30"/>
  <c r="AA181" i="30"/>
  <c r="Z181" i="30"/>
  <c r="Y181" i="30"/>
  <c r="P181" i="30"/>
  <c r="N181" i="30"/>
  <c r="AI180" i="30"/>
  <c r="AF180" i="30"/>
  <c r="AB180" i="30"/>
  <c r="AA180" i="30"/>
  <c r="Z180" i="30"/>
  <c r="Y180" i="30"/>
  <c r="P180" i="30"/>
  <c r="N180" i="30"/>
  <c r="AI179" i="30"/>
  <c r="AF179" i="30"/>
  <c r="AB179" i="30"/>
  <c r="AA179" i="30"/>
  <c r="Z179" i="30"/>
  <c r="Y179" i="30"/>
  <c r="P179" i="30"/>
  <c r="N179" i="30"/>
  <c r="AI178" i="30"/>
  <c r="AF178" i="30"/>
  <c r="AB178" i="30"/>
  <c r="AA178" i="30"/>
  <c r="Z178" i="30"/>
  <c r="Y178" i="30"/>
  <c r="P178" i="30"/>
  <c r="N178" i="30"/>
  <c r="AI177" i="30"/>
  <c r="AF177" i="30"/>
  <c r="AB177" i="30"/>
  <c r="AA177" i="30"/>
  <c r="Z177" i="30"/>
  <c r="Y177" i="30"/>
  <c r="P177" i="30"/>
  <c r="N177" i="30"/>
  <c r="AI176" i="30"/>
  <c r="AF176" i="30"/>
  <c r="AB176" i="30"/>
  <c r="AA176" i="30"/>
  <c r="Z176" i="30"/>
  <c r="Y176" i="30"/>
  <c r="P176" i="30"/>
  <c r="N176" i="30"/>
  <c r="AI175" i="30"/>
  <c r="AF175" i="30"/>
  <c r="AB175" i="30"/>
  <c r="AA175" i="30"/>
  <c r="Z175" i="30"/>
  <c r="Y175" i="30"/>
  <c r="P175" i="30"/>
  <c r="N175" i="30"/>
  <c r="AI174" i="30"/>
  <c r="AF174" i="30"/>
  <c r="AB174" i="30"/>
  <c r="AA174" i="30"/>
  <c r="Z174" i="30"/>
  <c r="Y174" i="30"/>
  <c r="R174" i="30"/>
  <c r="P174" i="30"/>
  <c r="N174" i="30"/>
  <c r="AI173" i="30"/>
  <c r="AF173" i="30"/>
  <c r="AB173" i="30"/>
  <c r="AA173" i="30"/>
  <c r="Z173" i="30"/>
  <c r="Y173" i="30"/>
  <c r="R173" i="30"/>
  <c r="P173" i="30"/>
  <c r="N173" i="30"/>
  <c r="AI172" i="30"/>
  <c r="AF172" i="30"/>
  <c r="AB172" i="30"/>
  <c r="AA172" i="30"/>
  <c r="Z172" i="30"/>
  <c r="Y172" i="30"/>
  <c r="R172" i="30"/>
  <c r="P172" i="30"/>
  <c r="N172" i="30"/>
  <c r="AI171" i="30"/>
  <c r="AF171" i="30"/>
  <c r="AB171" i="30"/>
  <c r="AA171" i="30"/>
  <c r="Z171" i="30"/>
  <c r="Y171" i="30"/>
  <c r="R171" i="30"/>
  <c r="P171" i="30"/>
  <c r="N171" i="30"/>
  <c r="AI170" i="30"/>
  <c r="AF170" i="30"/>
  <c r="AB170" i="30"/>
  <c r="AA170" i="30"/>
  <c r="Z170" i="30"/>
  <c r="Y170" i="30"/>
  <c r="R170" i="30"/>
  <c r="P170" i="30"/>
  <c r="N170" i="30"/>
  <c r="AI169" i="30"/>
  <c r="AF169" i="30"/>
  <c r="AB169" i="30"/>
  <c r="AA169" i="30"/>
  <c r="Z169" i="30"/>
  <c r="Y169" i="30"/>
  <c r="R169" i="30"/>
  <c r="P169" i="30"/>
  <c r="N169" i="30"/>
  <c r="AI168" i="30"/>
  <c r="AF168" i="30"/>
  <c r="AB168" i="30"/>
  <c r="AA168" i="30"/>
  <c r="Z168" i="30"/>
  <c r="Y168" i="30"/>
  <c r="R168" i="30"/>
  <c r="P168" i="30"/>
  <c r="N168" i="30"/>
  <c r="AI167" i="30"/>
  <c r="AF167" i="30"/>
  <c r="AB167" i="30"/>
  <c r="AA167" i="30"/>
  <c r="Z167" i="30"/>
  <c r="Y167" i="30"/>
  <c r="R167" i="30"/>
  <c r="P167" i="30"/>
  <c r="N167" i="30"/>
  <c r="AI166" i="30"/>
  <c r="AF166" i="30"/>
  <c r="AB166" i="30"/>
  <c r="AA166" i="30"/>
  <c r="Z166" i="30"/>
  <c r="Y166" i="30"/>
  <c r="R166" i="30"/>
  <c r="P166" i="30"/>
  <c r="N166" i="30"/>
  <c r="AI165" i="30"/>
  <c r="AF165" i="30"/>
  <c r="AB165" i="30"/>
  <c r="AA165" i="30"/>
  <c r="Z165" i="30"/>
  <c r="Y165" i="30"/>
  <c r="R165" i="30"/>
  <c r="P165" i="30"/>
  <c r="N165" i="30"/>
  <c r="AI164" i="30"/>
  <c r="AF164" i="30"/>
  <c r="AB164" i="30"/>
  <c r="AA164" i="30"/>
  <c r="Z164" i="30"/>
  <c r="Y164" i="30"/>
  <c r="R164" i="30"/>
  <c r="P164" i="30"/>
  <c r="N164" i="30"/>
  <c r="AI163" i="30"/>
  <c r="AF163" i="30"/>
  <c r="AB163" i="30"/>
  <c r="AA163" i="30"/>
  <c r="Z163" i="30"/>
  <c r="Y163" i="30"/>
  <c r="R163" i="30"/>
  <c r="P163" i="30"/>
  <c r="N163" i="30"/>
  <c r="AI162" i="30"/>
  <c r="AF162" i="30"/>
  <c r="AB162" i="30"/>
  <c r="AA162" i="30"/>
  <c r="Z162" i="30"/>
  <c r="Y162" i="30"/>
  <c r="R162" i="30"/>
  <c r="P162" i="30"/>
  <c r="N162" i="30"/>
  <c r="AI161" i="30"/>
  <c r="AF161" i="30"/>
  <c r="AB161" i="30"/>
  <c r="AA161" i="30"/>
  <c r="Z161" i="30"/>
  <c r="Y161" i="30"/>
  <c r="R161" i="30"/>
  <c r="P161" i="30"/>
  <c r="N161" i="30"/>
  <c r="AI160" i="30"/>
  <c r="AF160" i="30"/>
  <c r="AB160" i="30"/>
  <c r="AA160" i="30"/>
  <c r="Z160" i="30"/>
  <c r="Y160" i="30"/>
  <c r="R160" i="30"/>
  <c r="P160" i="30"/>
  <c r="N160" i="30"/>
  <c r="AI159" i="30"/>
  <c r="AF159" i="30"/>
  <c r="AB159" i="30"/>
  <c r="AA159" i="30"/>
  <c r="Z159" i="30"/>
  <c r="Y159" i="30"/>
  <c r="R159" i="30"/>
  <c r="P159" i="30"/>
  <c r="N159" i="30"/>
  <c r="AI158" i="30"/>
  <c r="AF158" i="30"/>
  <c r="AB158" i="30"/>
  <c r="AA158" i="30"/>
  <c r="Z158" i="30"/>
  <c r="Y158" i="30"/>
  <c r="R158" i="30"/>
  <c r="P158" i="30"/>
  <c r="N158" i="30"/>
  <c r="AI157" i="30"/>
  <c r="AF157" i="30"/>
  <c r="AB157" i="30"/>
  <c r="AA157" i="30"/>
  <c r="Z157" i="30"/>
  <c r="Y157" i="30"/>
  <c r="R157" i="30"/>
  <c r="P157" i="30"/>
  <c r="N157" i="30"/>
  <c r="AI156" i="30"/>
  <c r="AF156" i="30"/>
  <c r="AB156" i="30"/>
  <c r="AA156" i="30"/>
  <c r="Z156" i="30"/>
  <c r="Y156" i="30"/>
  <c r="R156" i="30"/>
  <c r="P156" i="30"/>
  <c r="N156" i="30"/>
  <c r="AI155" i="30"/>
  <c r="AF155" i="30"/>
  <c r="AB155" i="30"/>
  <c r="AA155" i="30"/>
  <c r="Z155" i="30"/>
  <c r="Y155" i="30"/>
  <c r="P155" i="30"/>
  <c r="N155" i="30"/>
  <c r="AI154" i="30"/>
  <c r="AF154" i="30"/>
  <c r="AB154" i="30"/>
  <c r="AA154" i="30"/>
  <c r="Z154" i="30"/>
  <c r="Y154" i="30"/>
  <c r="P154" i="30"/>
  <c r="N154" i="30"/>
  <c r="AI153" i="30"/>
  <c r="AF153" i="30"/>
  <c r="AB153" i="30"/>
  <c r="AA153" i="30"/>
  <c r="Z153" i="30"/>
  <c r="Y153" i="30"/>
  <c r="P153" i="30"/>
  <c r="N153" i="30"/>
  <c r="AI152" i="30"/>
  <c r="AF152" i="30"/>
  <c r="AB152" i="30"/>
  <c r="AA152" i="30"/>
  <c r="Z152" i="30"/>
  <c r="Y152" i="30"/>
  <c r="P152" i="30"/>
  <c r="N152" i="30"/>
  <c r="AI151" i="30"/>
  <c r="AF151" i="30"/>
  <c r="AB151" i="30"/>
  <c r="AA151" i="30"/>
  <c r="Z151" i="30"/>
  <c r="Y151" i="30"/>
  <c r="P151" i="30"/>
  <c r="N151" i="30"/>
  <c r="AI150" i="30"/>
  <c r="AF150" i="30"/>
  <c r="AB150" i="30"/>
  <c r="AA150" i="30"/>
  <c r="Z150" i="30"/>
  <c r="Y150" i="30"/>
  <c r="P150" i="30"/>
  <c r="N150" i="30"/>
  <c r="AI149" i="30"/>
  <c r="AF149" i="30"/>
  <c r="AB149" i="30"/>
  <c r="AA149" i="30"/>
  <c r="Z149" i="30"/>
  <c r="Y149" i="30"/>
  <c r="P149" i="30"/>
  <c r="N149" i="30"/>
  <c r="AI148" i="30"/>
  <c r="AF148" i="30"/>
  <c r="AB148" i="30"/>
  <c r="AA148" i="30"/>
  <c r="Z148" i="30"/>
  <c r="Y148" i="30"/>
  <c r="P148" i="30"/>
  <c r="N148" i="30"/>
  <c r="AI147" i="30"/>
  <c r="AF147" i="30"/>
  <c r="AB147" i="30"/>
  <c r="AA147" i="30"/>
  <c r="Z147" i="30"/>
  <c r="Y147" i="30"/>
  <c r="P147" i="30"/>
  <c r="N147" i="30"/>
  <c r="AI146" i="30"/>
  <c r="AF146" i="30"/>
  <c r="AB146" i="30"/>
  <c r="AA146" i="30"/>
  <c r="Z146" i="30"/>
  <c r="Y146" i="30"/>
  <c r="P146" i="30"/>
  <c r="N146" i="30"/>
  <c r="AI145" i="30"/>
  <c r="AF145" i="30"/>
  <c r="AB145" i="30"/>
  <c r="AA145" i="30"/>
  <c r="Z145" i="30"/>
  <c r="Y145" i="30"/>
  <c r="P145" i="30"/>
  <c r="N145" i="30"/>
  <c r="AI144" i="30"/>
  <c r="AF144" i="30"/>
  <c r="AB144" i="30"/>
  <c r="AA144" i="30"/>
  <c r="Z144" i="30"/>
  <c r="Y144" i="30"/>
  <c r="P144" i="30"/>
  <c r="N144" i="30"/>
  <c r="AI143" i="30"/>
  <c r="AF143" i="30"/>
  <c r="AB143" i="30"/>
  <c r="AA143" i="30"/>
  <c r="Z143" i="30"/>
  <c r="Y143" i="30"/>
  <c r="P143" i="30"/>
  <c r="N143" i="30"/>
  <c r="AI142" i="30"/>
  <c r="AF142" i="30"/>
  <c r="AB142" i="30"/>
  <c r="AA142" i="30"/>
  <c r="Z142" i="30"/>
  <c r="Y142" i="30"/>
  <c r="P142" i="30"/>
  <c r="N142" i="30"/>
  <c r="AI141" i="30"/>
  <c r="AF141" i="30"/>
  <c r="AB141" i="30"/>
  <c r="AA141" i="30"/>
  <c r="Z141" i="30"/>
  <c r="Y141" i="30"/>
  <c r="P141" i="30"/>
  <c r="N141" i="30"/>
  <c r="AI140" i="30"/>
  <c r="AF140" i="30"/>
  <c r="AB140" i="30"/>
  <c r="AA140" i="30"/>
  <c r="Z140" i="30"/>
  <c r="Y140" i="30"/>
  <c r="P140" i="30"/>
  <c r="N140" i="30"/>
  <c r="AI139" i="30"/>
  <c r="AF139" i="30"/>
  <c r="AB139" i="30"/>
  <c r="AA139" i="30"/>
  <c r="Z139" i="30"/>
  <c r="Y139" i="30"/>
  <c r="P139" i="30"/>
  <c r="N139" i="30"/>
  <c r="AI138" i="30"/>
  <c r="AF138" i="30"/>
  <c r="AB138" i="30"/>
  <c r="AA138" i="30"/>
  <c r="Z138" i="30"/>
  <c r="Y138" i="30"/>
  <c r="P138" i="30"/>
  <c r="N138" i="30"/>
  <c r="AI137" i="30"/>
  <c r="AF137" i="30"/>
  <c r="AB137" i="30"/>
  <c r="AA137" i="30"/>
  <c r="Z137" i="30"/>
  <c r="Y137" i="30"/>
  <c r="P137" i="30"/>
  <c r="N137" i="30"/>
  <c r="AI136" i="30"/>
  <c r="AF136" i="30"/>
  <c r="AB136" i="30"/>
  <c r="AA136" i="30"/>
  <c r="Z136" i="30"/>
  <c r="Y136" i="30"/>
  <c r="P136" i="30"/>
  <c r="N136" i="30"/>
  <c r="AI135" i="30"/>
  <c r="AF135" i="30"/>
  <c r="AB135" i="30"/>
  <c r="AA135" i="30"/>
  <c r="Z135" i="30"/>
  <c r="Y135" i="30"/>
  <c r="P135" i="30"/>
  <c r="N135" i="30"/>
  <c r="AI134" i="30"/>
  <c r="AF134" i="30"/>
  <c r="AB134" i="30"/>
  <c r="AA134" i="30"/>
  <c r="Z134" i="30"/>
  <c r="Y134" i="30"/>
  <c r="P134" i="30"/>
  <c r="N134" i="30"/>
  <c r="AI133" i="30"/>
  <c r="AF133" i="30"/>
  <c r="AB133" i="30"/>
  <c r="AA133" i="30"/>
  <c r="Z133" i="30"/>
  <c r="Y133" i="30"/>
  <c r="P133" i="30"/>
  <c r="N133" i="30"/>
  <c r="AI132" i="30"/>
  <c r="AF132" i="30"/>
  <c r="AB132" i="30"/>
  <c r="AA132" i="30"/>
  <c r="Z132" i="30"/>
  <c r="Y132" i="30"/>
  <c r="P132" i="30"/>
  <c r="N132" i="30"/>
  <c r="AI131" i="30"/>
  <c r="AF131" i="30"/>
  <c r="AB131" i="30"/>
  <c r="AA131" i="30"/>
  <c r="Z131" i="30"/>
  <c r="Y131" i="30"/>
  <c r="P131" i="30"/>
  <c r="N131" i="30"/>
  <c r="AI130" i="30"/>
  <c r="AF130" i="30"/>
  <c r="AB130" i="30"/>
  <c r="AA130" i="30"/>
  <c r="Z130" i="30"/>
  <c r="Y130" i="30"/>
  <c r="P130" i="30"/>
  <c r="N130" i="30"/>
  <c r="AI129" i="30"/>
  <c r="AF129" i="30"/>
  <c r="AB129" i="30"/>
  <c r="AA129" i="30"/>
  <c r="Z129" i="30"/>
  <c r="Y129" i="30"/>
  <c r="P129" i="30"/>
  <c r="N129" i="30"/>
  <c r="AI128" i="30"/>
  <c r="AF128" i="30"/>
  <c r="AB128" i="30"/>
  <c r="AA128" i="30"/>
  <c r="Z128" i="30"/>
  <c r="Y128" i="30"/>
  <c r="P128" i="30"/>
  <c r="N128" i="30"/>
  <c r="AI127" i="30"/>
  <c r="AF127" i="30"/>
  <c r="AB127" i="30"/>
  <c r="AA127" i="30"/>
  <c r="Z127" i="30"/>
  <c r="Y127" i="30"/>
  <c r="P127" i="30"/>
  <c r="N127" i="30"/>
  <c r="AI126" i="30"/>
  <c r="AF126" i="30"/>
  <c r="AB126" i="30"/>
  <c r="AA126" i="30"/>
  <c r="Z126" i="30"/>
  <c r="Y126" i="30"/>
  <c r="P126" i="30"/>
  <c r="N126" i="30"/>
  <c r="AI125" i="30"/>
  <c r="AF125" i="30"/>
  <c r="AB125" i="30"/>
  <c r="AA125" i="30"/>
  <c r="Z125" i="30"/>
  <c r="Y125" i="30"/>
  <c r="P125" i="30"/>
  <c r="N125" i="30"/>
  <c r="AI124" i="30"/>
  <c r="AF124" i="30"/>
  <c r="AB124" i="30"/>
  <c r="AA124" i="30"/>
  <c r="Z124" i="30"/>
  <c r="Y124" i="30"/>
  <c r="P124" i="30"/>
  <c r="N124" i="30"/>
  <c r="AI123" i="30"/>
  <c r="AF123" i="30"/>
  <c r="AB123" i="30"/>
  <c r="AA123" i="30"/>
  <c r="Z123" i="30"/>
  <c r="Y123" i="30"/>
  <c r="P123" i="30"/>
  <c r="N123" i="30"/>
  <c r="AI122" i="30"/>
  <c r="AF122" i="30"/>
  <c r="AB122" i="30"/>
  <c r="AA122" i="30"/>
  <c r="Z122" i="30"/>
  <c r="Y122" i="30"/>
  <c r="P122" i="30"/>
  <c r="N122" i="30"/>
  <c r="AI121" i="30"/>
  <c r="AF121" i="30"/>
  <c r="AB121" i="30"/>
  <c r="AA121" i="30"/>
  <c r="Z121" i="30"/>
  <c r="Y121" i="30"/>
  <c r="P121" i="30"/>
  <c r="N121" i="30"/>
  <c r="AI120" i="30"/>
  <c r="AF120" i="30"/>
  <c r="AB120" i="30"/>
  <c r="AA120" i="30"/>
  <c r="Z120" i="30"/>
  <c r="Y120" i="30"/>
  <c r="P120" i="30"/>
  <c r="N120" i="30"/>
  <c r="AI119" i="30"/>
  <c r="AF119" i="30"/>
  <c r="AB119" i="30"/>
  <c r="AA119" i="30"/>
  <c r="Z119" i="30"/>
  <c r="Y119" i="30"/>
  <c r="P119" i="30"/>
  <c r="N119" i="30"/>
  <c r="AI118" i="30"/>
  <c r="AF118" i="30"/>
  <c r="AB118" i="30"/>
  <c r="AA118" i="30"/>
  <c r="Z118" i="30"/>
  <c r="Y118" i="30"/>
  <c r="P118" i="30"/>
  <c r="N118" i="30"/>
  <c r="AI117" i="30"/>
  <c r="AF117" i="30"/>
  <c r="AB117" i="30"/>
  <c r="AA117" i="30"/>
  <c r="Z117" i="30"/>
  <c r="Y117" i="30"/>
  <c r="P117" i="30"/>
  <c r="N117" i="30"/>
  <c r="AI116" i="30"/>
  <c r="AF116" i="30"/>
  <c r="AB116" i="30"/>
  <c r="AA116" i="30"/>
  <c r="Z116" i="30"/>
  <c r="Y116" i="30"/>
  <c r="P116" i="30"/>
  <c r="N116" i="30"/>
  <c r="AI115" i="30"/>
  <c r="AF115" i="30"/>
  <c r="AB115" i="30"/>
  <c r="AA115" i="30"/>
  <c r="Z115" i="30"/>
  <c r="Y115" i="30"/>
  <c r="P115" i="30"/>
  <c r="N115" i="30"/>
  <c r="AI114" i="30"/>
  <c r="AF114" i="30"/>
  <c r="AB114" i="30"/>
  <c r="AA114" i="30"/>
  <c r="Z114" i="30"/>
  <c r="Y114" i="30"/>
  <c r="P114" i="30"/>
  <c r="N114" i="30"/>
  <c r="AI113" i="30"/>
  <c r="AF113" i="30"/>
  <c r="AB113" i="30"/>
  <c r="AA113" i="30"/>
  <c r="Z113" i="30"/>
  <c r="Y113" i="30"/>
  <c r="P113" i="30"/>
  <c r="N113" i="30"/>
  <c r="AI112" i="30"/>
  <c r="AF112" i="30"/>
  <c r="AB112" i="30"/>
  <c r="AA112" i="30"/>
  <c r="Z112" i="30"/>
  <c r="Y112" i="30"/>
  <c r="P112" i="30"/>
  <c r="N112" i="30"/>
  <c r="AI111" i="30"/>
  <c r="AF111" i="30"/>
  <c r="AB111" i="30"/>
  <c r="AA111" i="30"/>
  <c r="Z111" i="30"/>
  <c r="Y111" i="30"/>
  <c r="P111" i="30"/>
  <c r="N111" i="30"/>
  <c r="AI110" i="30"/>
  <c r="AF110" i="30"/>
  <c r="AB110" i="30"/>
  <c r="AA110" i="30"/>
  <c r="Z110" i="30"/>
  <c r="Y110" i="30"/>
  <c r="P110" i="30"/>
  <c r="N110" i="30"/>
  <c r="AI109" i="30"/>
  <c r="AF109" i="30"/>
  <c r="AB109" i="30"/>
  <c r="AA109" i="30"/>
  <c r="Z109" i="30"/>
  <c r="Y109" i="30"/>
  <c r="P109" i="30"/>
  <c r="N109" i="30"/>
  <c r="AI108" i="30"/>
  <c r="AF108" i="30"/>
  <c r="AB108" i="30"/>
  <c r="AA108" i="30"/>
  <c r="Z108" i="30"/>
  <c r="Y108" i="30"/>
  <c r="P108" i="30"/>
  <c r="N108" i="30"/>
  <c r="AI107" i="30"/>
  <c r="AF107" i="30"/>
  <c r="AB107" i="30"/>
  <c r="AA107" i="30"/>
  <c r="Z107" i="30"/>
  <c r="Y107" i="30"/>
  <c r="P107" i="30"/>
  <c r="N107" i="30"/>
  <c r="AI106" i="30"/>
  <c r="AF106" i="30"/>
  <c r="AB106" i="30"/>
  <c r="AA106" i="30"/>
  <c r="Z106" i="30"/>
  <c r="Y106" i="30"/>
  <c r="P106" i="30"/>
  <c r="N106" i="30"/>
  <c r="AI105" i="30"/>
  <c r="AF105" i="30"/>
  <c r="AB105" i="30"/>
  <c r="AA105" i="30"/>
  <c r="Z105" i="30"/>
  <c r="Y105" i="30"/>
  <c r="P105" i="30"/>
  <c r="N105" i="30"/>
  <c r="AI104" i="30"/>
  <c r="AF104" i="30"/>
  <c r="AB104" i="30"/>
  <c r="AA104" i="30"/>
  <c r="Z104" i="30"/>
  <c r="Y104" i="30"/>
  <c r="P104" i="30"/>
  <c r="N104" i="30"/>
  <c r="AI103" i="30"/>
  <c r="AF103" i="30"/>
  <c r="AB103" i="30"/>
  <c r="AA103" i="30"/>
  <c r="Z103" i="30"/>
  <c r="Y103" i="30"/>
  <c r="P103" i="30"/>
  <c r="N103" i="30"/>
  <c r="AI102" i="30"/>
  <c r="AF102" i="30"/>
  <c r="AB102" i="30"/>
  <c r="AA102" i="30"/>
  <c r="Z102" i="30"/>
  <c r="Y102" i="30"/>
  <c r="P102" i="30"/>
  <c r="N102" i="30"/>
  <c r="AI101" i="30"/>
  <c r="AF101" i="30"/>
  <c r="AB101" i="30"/>
  <c r="AA101" i="30"/>
  <c r="Z101" i="30"/>
  <c r="Y101" i="30"/>
  <c r="P101" i="30"/>
  <c r="N101" i="30"/>
  <c r="AI100" i="30"/>
  <c r="AF100" i="30"/>
  <c r="AB100" i="30"/>
  <c r="AA100" i="30"/>
  <c r="Z100" i="30"/>
  <c r="Y100" i="30"/>
  <c r="P100" i="30"/>
  <c r="N100" i="30"/>
  <c r="AI99" i="30"/>
  <c r="AF99" i="30"/>
  <c r="AB99" i="30"/>
  <c r="AA99" i="30"/>
  <c r="Z99" i="30"/>
  <c r="Y99" i="30"/>
  <c r="P99" i="30"/>
  <c r="N99" i="30"/>
  <c r="AI98" i="30"/>
  <c r="AF98" i="30"/>
  <c r="AB98" i="30"/>
  <c r="AA98" i="30"/>
  <c r="Z98" i="30"/>
  <c r="Y98" i="30"/>
  <c r="P98" i="30"/>
  <c r="N98" i="30"/>
  <c r="AI97" i="30"/>
  <c r="AF97" i="30"/>
  <c r="AB97" i="30"/>
  <c r="AA97" i="30"/>
  <c r="Z97" i="30"/>
  <c r="Y97" i="30"/>
  <c r="P97" i="30"/>
  <c r="N97" i="30"/>
  <c r="AI96" i="30"/>
  <c r="AF96" i="30"/>
  <c r="AB96" i="30"/>
  <c r="AA96" i="30"/>
  <c r="Z96" i="30"/>
  <c r="Y96" i="30"/>
  <c r="P96" i="30"/>
  <c r="N96" i="30"/>
  <c r="AI95" i="30"/>
  <c r="AF95" i="30"/>
  <c r="AB95" i="30"/>
  <c r="AA95" i="30"/>
  <c r="Z95" i="30"/>
  <c r="Y95" i="30"/>
  <c r="P95" i="30"/>
  <c r="N95" i="30"/>
  <c r="AI94" i="30"/>
  <c r="AF94" i="30"/>
  <c r="AB94" i="30"/>
  <c r="AA94" i="30"/>
  <c r="Z94" i="30"/>
  <c r="Y94" i="30"/>
  <c r="P94" i="30"/>
  <c r="N94" i="30"/>
  <c r="AI93" i="30"/>
  <c r="AF93" i="30"/>
  <c r="AB93" i="30"/>
  <c r="AA93" i="30"/>
  <c r="Z93" i="30"/>
  <c r="Y93" i="30"/>
  <c r="P93" i="30"/>
  <c r="N93" i="30"/>
  <c r="AI92" i="30"/>
  <c r="AF92" i="30"/>
  <c r="AB92" i="30"/>
  <c r="AA92" i="30"/>
  <c r="Z92" i="30"/>
  <c r="Y92" i="30"/>
  <c r="P92" i="30"/>
  <c r="N92" i="30"/>
  <c r="AI91" i="30"/>
  <c r="AF91" i="30"/>
  <c r="AB91" i="30"/>
  <c r="AA91" i="30"/>
  <c r="Z91" i="30"/>
  <c r="Y91" i="30"/>
  <c r="P91" i="30"/>
  <c r="N91" i="30"/>
  <c r="AI90" i="30"/>
  <c r="AF90" i="30"/>
  <c r="AB90" i="30"/>
  <c r="AA90" i="30"/>
  <c r="Z90" i="30"/>
  <c r="Y90" i="30"/>
  <c r="P90" i="30"/>
  <c r="N90" i="30"/>
  <c r="AI89" i="30"/>
  <c r="AF89" i="30"/>
  <c r="AB89" i="30"/>
  <c r="AA89" i="30"/>
  <c r="Z89" i="30"/>
  <c r="Y89" i="30"/>
  <c r="P89" i="30"/>
  <c r="N89" i="30"/>
  <c r="AI88" i="30"/>
  <c r="AF88" i="30"/>
  <c r="AB88" i="30"/>
  <c r="AA88" i="30"/>
  <c r="Z88" i="30"/>
  <c r="Y88" i="30"/>
  <c r="P88" i="30"/>
  <c r="N88" i="30"/>
  <c r="AI87" i="30"/>
  <c r="AF87" i="30"/>
  <c r="AB87" i="30"/>
  <c r="AA87" i="30"/>
  <c r="Z87" i="30"/>
  <c r="Y87" i="30"/>
  <c r="P87" i="30"/>
  <c r="N87" i="30"/>
  <c r="AI86" i="30"/>
  <c r="AF86" i="30"/>
  <c r="AB86" i="30"/>
  <c r="AA86" i="30"/>
  <c r="Z86" i="30"/>
  <c r="Y86" i="30"/>
  <c r="P86" i="30"/>
  <c r="N86" i="30"/>
  <c r="AI85" i="30"/>
  <c r="AF85" i="30"/>
  <c r="AB85" i="30"/>
  <c r="AA85" i="30"/>
  <c r="Z85" i="30"/>
  <c r="Y85" i="30"/>
  <c r="P85" i="30"/>
  <c r="N85" i="30"/>
  <c r="AI84" i="30"/>
  <c r="AF84" i="30"/>
  <c r="AB84" i="30"/>
  <c r="AA84" i="30"/>
  <c r="Z84" i="30"/>
  <c r="Y84" i="30"/>
  <c r="P84" i="30"/>
  <c r="N84" i="30"/>
  <c r="AI83" i="30"/>
  <c r="AF83" i="30"/>
  <c r="AB83" i="30"/>
  <c r="AA83" i="30"/>
  <c r="Z83" i="30"/>
  <c r="Y83" i="30"/>
  <c r="P83" i="30"/>
  <c r="N83" i="30"/>
  <c r="AI82" i="30"/>
  <c r="AF82" i="30"/>
  <c r="AB82" i="30"/>
  <c r="AA82" i="30"/>
  <c r="Z82" i="30"/>
  <c r="Y82" i="30"/>
  <c r="P82" i="30"/>
  <c r="N82" i="30"/>
  <c r="AI81" i="30"/>
  <c r="AF81" i="30"/>
  <c r="AB81" i="30"/>
  <c r="AA81" i="30"/>
  <c r="Z81" i="30"/>
  <c r="Y81" i="30"/>
  <c r="P81" i="30"/>
  <c r="N81" i="30"/>
  <c r="AI80" i="30"/>
  <c r="AF80" i="30"/>
  <c r="AB80" i="30"/>
  <c r="AA80" i="30"/>
  <c r="Z80" i="30"/>
  <c r="Y80" i="30"/>
  <c r="P80" i="30"/>
  <c r="N80" i="30"/>
  <c r="AI79" i="30"/>
  <c r="AF79" i="30"/>
  <c r="AB79" i="30"/>
  <c r="AA79" i="30"/>
  <c r="Z79" i="30"/>
  <c r="Y79" i="30"/>
  <c r="P79" i="30"/>
  <c r="N79" i="30"/>
  <c r="AI78" i="30"/>
  <c r="AF78" i="30"/>
  <c r="AB78" i="30"/>
  <c r="AA78" i="30"/>
  <c r="Z78" i="30"/>
  <c r="Y78" i="30"/>
  <c r="P78" i="30"/>
  <c r="N78" i="30"/>
  <c r="AI77" i="30"/>
  <c r="AF77" i="30"/>
  <c r="AB77" i="30"/>
  <c r="AA77" i="30"/>
  <c r="Z77" i="30"/>
  <c r="Y77" i="30"/>
  <c r="P77" i="30"/>
  <c r="N77" i="30"/>
  <c r="AI76" i="30"/>
  <c r="AF76" i="30"/>
  <c r="AB76" i="30"/>
  <c r="AA76" i="30"/>
  <c r="Z76" i="30"/>
  <c r="Y76" i="30"/>
  <c r="P76" i="30"/>
  <c r="N76" i="30"/>
  <c r="AI75" i="30"/>
  <c r="AF75" i="30"/>
  <c r="AB75" i="30"/>
  <c r="AA75" i="30"/>
  <c r="Z75" i="30"/>
  <c r="Y75" i="30"/>
  <c r="P75" i="30"/>
  <c r="N75" i="30"/>
  <c r="AI74" i="30"/>
  <c r="AF74" i="30"/>
  <c r="AB74" i="30"/>
  <c r="AA74" i="30"/>
  <c r="Z74" i="30"/>
  <c r="Y74" i="30"/>
  <c r="P74" i="30"/>
  <c r="N74" i="30"/>
  <c r="AI73" i="30"/>
  <c r="AF73" i="30"/>
  <c r="AB73" i="30"/>
  <c r="AA73" i="30"/>
  <c r="Z73" i="30"/>
  <c r="Y73" i="30"/>
  <c r="P73" i="30"/>
  <c r="N73" i="30"/>
  <c r="AI72" i="30"/>
  <c r="AF72" i="30"/>
  <c r="AB72" i="30"/>
  <c r="AA72" i="30"/>
  <c r="Z72" i="30"/>
  <c r="Y72" i="30"/>
  <c r="P72" i="30"/>
  <c r="N72" i="30"/>
  <c r="AI71" i="30"/>
  <c r="AF71" i="30"/>
  <c r="P71" i="30"/>
  <c r="N71" i="30"/>
  <c r="AI70" i="30"/>
  <c r="AF70" i="30"/>
  <c r="AB70" i="30"/>
  <c r="AA70" i="30"/>
  <c r="Z70" i="30"/>
  <c r="Y70" i="30"/>
  <c r="P70" i="30"/>
  <c r="N70" i="30"/>
  <c r="AI69" i="30"/>
  <c r="AF69" i="30"/>
  <c r="AB69" i="30"/>
  <c r="AA69" i="30"/>
  <c r="Z69" i="30"/>
  <c r="Y69" i="30"/>
  <c r="P69" i="30"/>
  <c r="N69" i="30"/>
  <c r="AI68" i="30"/>
  <c r="AF68" i="30"/>
  <c r="AB68" i="30"/>
  <c r="AA68" i="30"/>
  <c r="Z68" i="30"/>
  <c r="Y68" i="30"/>
  <c r="P68" i="30"/>
  <c r="N68" i="30"/>
  <c r="AI67" i="30"/>
  <c r="AF67" i="30"/>
  <c r="AB67" i="30"/>
  <c r="AA67" i="30"/>
  <c r="Z67" i="30"/>
  <c r="Y67" i="30"/>
  <c r="P67" i="30"/>
  <c r="N67" i="30"/>
  <c r="AI66" i="30"/>
  <c r="AF66" i="30"/>
  <c r="P66" i="30"/>
  <c r="N66" i="30"/>
  <c r="AI65" i="30"/>
  <c r="AF65" i="30"/>
  <c r="AB65" i="30"/>
  <c r="AA65" i="30"/>
  <c r="Z65" i="30"/>
  <c r="Y65" i="30"/>
  <c r="P65" i="30"/>
  <c r="N65" i="30"/>
  <c r="AI64" i="30"/>
  <c r="AF64" i="30"/>
  <c r="AB64" i="30"/>
  <c r="AA64" i="30"/>
  <c r="Z64" i="30"/>
  <c r="Y64" i="30"/>
  <c r="P64" i="30"/>
  <c r="N64" i="30"/>
  <c r="AI63" i="30"/>
  <c r="AF63" i="30"/>
  <c r="P63" i="30"/>
  <c r="N63" i="30"/>
  <c r="AI62" i="30"/>
  <c r="AF62" i="30"/>
  <c r="AB62" i="30"/>
  <c r="AA62" i="30"/>
  <c r="Z62" i="30"/>
  <c r="Y62" i="30"/>
  <c r="P62" i="30"/>
  <c r="N62" i="30"/>
  <c r="AI61" i="30"/>
  <c r="AF61" i="30"/>
  <c r="AB61" i="30"/>
  <c r="AA61" i="30"/>
  <c r="Z61" i="30"/>
  <c r="Y61" i="30"/>
  <c r="P61" i="30"/>
  <c r="N61" i="30"/>
  <c r="AI60" i="30"/>
  <c r="AF60" i="30"/>
  <c r="P60" i="30"/>
  <c r="N60" i="30"/>
  <c r="AI59" i="30"/>
  <c r="AF59" i="30"/>
  <c r="AB59" i="30"/>
  <c r="AA59" i="30"/>
  <c r="Z59" i="30"/>
  <c r="Y59" i="30"/>
  <c r="P59" i="30"/>
  <c r="N59" i="30"/>
  <c r="AI58" i="30"/>
  <c r="AF58" i="30"/>
  <c r="AB58" i="30"/>
  <c r="AA58" i="30"/>
  <c r="Z58" i="30"/>
  <c r="Y58" i="30"/>
  <c r="P58" i="30"/>
  <c r="N58" i="30"/>
  <c r="AI57" i="30"/>
  <c r="AF57" i="30"/>
  <c r="AB57" i="30"/>
  <c r="AA57" i="30"/>
  <c r="Z57" i="30"/>
  <c r="Y57" i="30"/>
  <c r="P57" i="30"/>
  <c r="N57" i="30"/>
  <c r="AI56" i="30"/>
  <c r="AF56" i="30"/>
  <c r="AB56" i="30"/>
  <c r="AA56" i="30"/>
  <c r="Z56" i="30"/>
  <c r="Y56" i="30"/>
  <c r="P56" i="30"/>
  <c r="N56" i="30"/>
  <c r="AI55" i="30"/>
  <c r="AF55" i="30"/>
  <c r="P55" i="30"/>
  <c r="N55" i="30"/>
  <c r="AI54" i="30"/>
  <c r="AF54" i="30"/>
  <c r="AB54" i="30"/>
  <c r="AA54" i="30"/>
  <c r="Z54" i="30"/>
  <c r="Y54" i="30"/>
  <c r="P54" i="30"/>
  <c r="N54" i="30"/>
  <c r="AI53" i="30"/>
  <c r="AF53" i="30"/>
  <c r="AB53" i="30"/>
  <c r="AA53" i="30"/>
  <c r="Z53" i="30"/>
  <c r="Y53" i="30"/>
  <c r="P53" i="30"/>
  <c r="N53" i="30"/>
  <c r="AI52" i="30"/>
  <c r="AF52" i="30"/>
  <c r="P52" i="30"/>
  <c r="N52" i="30"/>
  <c r="AI51" i="30"/>
  <c r="AF51" i="30"/>
  <c r="AB51" i="30"/>
  <c r="AA51" i="30"/>
  <c r="Z51" i="30"/>
  <c r="Y51" i="30"/>
  <c r="P51" i="30"/>
  <c r="N51" i="30"/>
  <c r="AI50" i="30"/>
  <c r="AF50" i="30"/>
  <c r="AB50" i="30"/>
  <c r="AA50" i="30"/>
  <c r="Z50" i="30"/>
  <c r="Y50" i="30"/>
  <c r="P50" i="30"/>
  <c r="N50" i="30"/>
  <c r="AI49" i="30"/>
  <c r="AF49" i="30"/>
  <c r="P49" i="30"/>
  <c r="N49" i="30"/>
  <c r="AI48" i="30"/>
  <c r="AF48" i="30"/>
  <c r="AB48" i="30"/>
  <c r="AA48" i="30"/>
  <c r="Z48" i="30"/>
  <c r="Y48" i="30"/>
  <c r="P48" i="30"/>
  <c r="N48" i="30"/>
  <c r="AI47" i="30"/>
  <c r="AF47" i="30"/>
  <c r="AB47" i="30"/>
  <c r="AA47" i="30"/>
  <c r="Z47" i="30"/>
  <c r="Y47" i="30"/>
  <c r="P47" i="30"/>
  <c r="N47" i="30"/>
  <c r="AI46" i="30"/>
  <c r="AF46" i="30"/>
  <c r="AB46" i="30"/>
  <c r="AA46" i="30"/>
  <c r="Z46" i="30"/>
  <c r="Y46" i="30"/>
  <c r="P46" i="30"/>
  <c r="N46" i="30"/>
  <c r="AI45" i="30"/>
  <c r="AF45" i="30"/>
  <c r="AB45" i="30"/>
  <c r="AA45" i="30"/>
  <c r="Z45" i="30"/>
  <c r="Y45" i="30"/>
  <c r="P45" i="30"/>
  <c r="N45" i="30"/>
  <c r="AI44" i="30"/>
  <c r="AF44" i="30"/>
  <c r="P44" i="30"/>
  <c r="N44" i="30"/>
  <c r="AI43" i="30"/>
  <c r="AF43" i="30"/>
  <c r="AB43" i="30"/>
  <c r="AA43" i="30"/>
  <c r="Z43" i="30"/>
  <c r="Y43" i="30"/>
  <c r="P43" i="30"/>
  <c r="N43" i="30"/>
  <c r="AI42" i="30"/>
  <c r="AF42" i="30"/>
  <c r="AB42" i="30"/>
  <c r="AA42" i="30"/>
  <c r="Z42" i="30"/>
  <c r="Y42" i="30"/>
  <c r="P42" i="30"/>
  <c r="N42" i="30"/>
  <c r="AI41" i="30"/>
  <c r="AF41" i="30"/>
  <c r="P41" i="30"/>
  <c r="N41" i="30"/>
  <c r="AI40" i="30"/>
  <c r="AF40" i="30"/>
  <c r="P40" i="30"/>
  <c r="N40" i="30"/>
  <c r="AI39" i="30"/>
  <c r="AF39" i="30"/>
  <c r="AB39" i="30"/>
  <c r="AA39" i="30"/>
  <c r="Z39" i="30"/>
  <c r="Y39" i="30"/>
  <c r="P39" i="30"/>
  <c r="N39" i="30"/>
  <c r="AI38" i="30"/>
  <c r="AF38" i="30"/>
  <c r="AB38" i="30"/>
  <c r="AA38" i="30"/>
  <c r="Z38" i="30"/>
  <c r="Y38" i="30"/>
  <c r="P38" i="30"/>
  <c r="N38" i="30"/>
  <c r="AI37" i="30"/>
  <c r="AF37" i="30"/>
  <c r="AB37" i="30"/>
  <c r="AA37" i="30"/>
  <c r="Z37" i="30"/>
  <c r="Y37" i="30"/>
  <c r="P37" i="30"/>
  <c r="N37" i="30"/>
  <c r="AI36" i="30"/>
  <c r="AF36" i="30"/>
  <c r="AB36" i="30"/>
  <c r="AA36" i="30"/>
  <c r="Z36" i="30"/>
  <c r="Y36" i="30"/>
  <c r="P36" i="30"/>
  <c r="N36" i="30"/>
  <c r="AI35" i="30"/>
  <c r="AF35" i="30"/>
  <c r="P35" i="30"/>
  <c r="N35" i="30"/>
  <c r="AI34" i="30"/>
  <c r="AF34" i="30"/>
  <c r="AB34" i="30"/>
  <c r="AA34" i="30"/>
  <c r="Z34" i="30"/>
  <c r="Y34" i="30"/>
  <c r="P34" i="30"/>
  <c r="N34" i="30"/>
  <c r="AI33" i="30"/>
  <c r="AF33" i="30"/>
  <c r="AB33" i="30"/>
  <c r="AA33" i="30"/>
  <c r="Z33" i="30"/>
  <c r="Y33" i="30"/>
  <c r="P33" i="30"/>
  <c r="N33" i="30"/>
  <c r="AI32" i="30"/>
  <c r="AF32" i="30"/>
  <c r="AB32" i="30"/>
  <c r="AA32" i="30"/>
  <c r="Z32" i="30"/>
  <c r="Y32" i="30"/>
  <c r="P32" i="30"/>
  <c r="N32" i="30"/>
  <c r="AI31" i="30"/>
  <c r="AF31" i="30"/>
  <c r="AB31" i="30"/>
  <c r="AA31" i="30"/>
  <c r="Z31" i="30"/>
  <c r="Y31" i="30"/>
  <c r="P31" i="30"/>
  <c r="N31" i="30"/>
  <c r="C4" i="30"/>
  <c r="K31" i="30"/>
  <c r="T31" i="30"/>
  <c r="AI30" i="30"/>
  <c r="AF30" i="30"/>
  <c r="P30" i="30"/>
  <c r="N30" i="30"/>
  <c r="AI29" i="30"/>
  <c r="AF29" i="30"/>
  <c r="AB29" i="30"/>
  <c r="AA29" i="30"/>
  <c r="Z29" i="30"/>
  <c r="Y29" i="30"/>
  <c r="P29" i="30"/>
  <c r="N29" i="30"/>
  <c r="AI28" i="30"/>
  <c r="AF28" i="30"/>
  <c r="AB28" i="30"/>
  <c r="AA28" i="30"/>
  <c r="Z28" i="30"/>
  <c r="Y28" i="30"/>
  <c r="P28" i="30"/>
  <c r="N28" i="30"/>
  <c r="AI27" i="30"/>
  <c r="AF27" i="30"/>
  <c r="P27" i="30"/>
  <c r="N27" i="30"/>
  <c r="AI26" i="30"/>
  <c r="AF26" i="30"/>
  <c r="P26" i="30"/>
  <c r="N26" i="30"/>
  <c r="AI25" i="30"/>
  <c r="AF25" i="30"/>
  <c r="AB25" i="30"/>
  <c r="AA25" i="30"/>
  <c r="Z25" i="30"/>
  <c r="Y25" i="30"/>
  <c r="P25" i="30"/>
  <c r="N25" i="30"/>
  <c r="AI24" i="30"/>
  <c r="AF24" i="30"/>
  <c r="AB24" i="30"/>
  <c r="AA24" i="30"/>
  <c r="Z24" i="30"/>
  <c r="Y24" i="30"/>
  <c r="P24" i="30"/>
  <c r="N24" i="30"/>
  <c r="AI23" i="30"/>
  <c r="AF23" i="30"/>
  <c r="AB23" i="30"/>
  <c r="AA23" i="30"/>
  <c r="Z23" i="30"/>
  <c r="Y23" i="30"/>
  <c r="P23" i="30"/>
  <c r="N23" i="30"/>
  <c r="AI22" i="30"/>
  <c r="AF22" i="30"/>
  <c r="AB22" i="30"/>
  <c r="AA22" i="30"/>
  <c r="Z22" i="30"/>
  <c r="Y22" i="30"/>
  <c r="P22" i="30"/>
  <c r="N22" i="30"/>
  <c r="AI21" i="30"/>
  <c r="AF21" i="30"/>
  <c r="AB21" i="30"/>
  <c r="AA21" i="30"/>
  <c r="Z21" i="30"/>
  <c r="Y21" i="30"/>
  <c r="P21" i="30"/>
  <c r="N21" i="30"/>
  <c r="AI20" i="30"/>
  <c r="AF20" i="30"/>
  <c r="AB20" i="30"/>
  <c r="AA20" i="30"/>
  <c r="Z20" i="30"/>
  <c r="Y20" i="30"/>
  <c r="P20" i="30"/>
  <c r="N20" i="30"/>
  <c r="AI19" i="30"/>
  <c r="AF19" i="30"/>
  <c r="AB19" i="30"/>
  <c r="AA19" i="30"/>
  <c r="Z19" i="30"/>
  <c r="Y19" i="30"/>
  <c r="P19" i="30"/>
  <c r="N19" i="30"/>
  <c r="W3" i="30"/>
  <c r="AY18" i="30"/>
  <c r="AY26" i="30"/>
  <c r="AI18" i="30"/>
  <c r="AF18" i="30"/>
  <c r="AB18" i="30"/>
  <c r="AA18" i="30"/>
  <c r="Z18" i="30"/>
  <c r="Y18" i="30"/>
  <c r="P18" i="30"/>
  <c r="N18" i="30"/>
  <c r="AI17" i="30"/>
  <c r="AF17" i="30"/>
  <c r="AB17" i="30"/>
  <c r="AA17" i="30"/>
  <c r="Z17" i="30"/>
  <c r="Y17" i="30"/>
  <c r="P17" i="30"/>
  <c r="N17" i="30"/>
  <c r="AI16" i="30"/>
  <c r="AF16" i="30"/>
  <c r="AB16" i="30"/>
  <c r="AA16" i="30"/>
  <c r="Z16" i="30"/>
  <c r="Y16" i="30"/>
  <c r="P16" i="30"/>
  <c r="N16" i="30"/>
  <c r="AI15" i="30"/>
  <c r="AF15" i="30"/>
  <c r="P15" i="30"/>
  <c r="N15" i="30"/>
  <c r="AI14" i="30"/>
  <c r="AF14" i="30"/>
  <c r="P14" i="30"/>
  <c r="N14" i="30"/>
  <c r="AI13" i="30"/>
  <c r="AF13" i="30"/>
  <c r="AB13" i="30"/>
  <c r="AA13" i="30"/>
  <c r="Z13" i="30"/>
  <c r="Y13" i="30"/>
  <c r="P13" i="30"/>
  <c r="N13" i="30"/>
  <c r="AI12" i="30"/>
  <c r="AF12" i="30"/>
  <c r="AB12" i="30"/>
  <c r="AA12" i="30"/>
  <c r="Z12" i="30"/>
  <c r="Y12" i="30"/>
  <c r="P12" i="30"/>
  <c r="N12" i="30"/>
  <c r="AI11" i="30"/>
  <c r="AF11" i="30"/>
  <c r="P11" i="30"/>
  <c r="N11" i="30"/>
  <c r="AI10" i="30"/>
  <c r="AF10" i="30"/>
  <c r="AB10" i="30"/>
  <c r="AA10" i="30"/>
  <c r="Z10" i="30"/>
  <c r="Y10" i="30"/>
  <c r="P10" i="30"/>
  <c r="N10" i="30"/>
  <c r="AI9" i="30"/>
  <c r="AF9" i="30"/>
  <c r="AB9" i="30"/>
  <c r="AA9" i="30"/>
  <c r="Z9" i="30"/>
  <c r="Y9" i="30"/>
  <c r="P9" i="30"/>
  <c r="N9" i="30"/>
  <c r="AI8" i="30"/>
  <c r="AB8" i="30"/>
  <c r="AA8" i="30"/>
  <c r="Z8" i="30"/>
  <c r="Y8" i="30"/>
  <c r="Q8" i="30"/>
  <c r="P8" i="30"/>
  <c r="N8" i="30"/>
  <c r="AH5" i="30"/>
  <c r="W5" i="30"/>
  <c r="AH4" i="30"/>
  <c r="W4" i="30"/>
  <c r="AY19" i="30"/>
  <c r="AY27" i="30"/>
  <c r="K23" i="30"/>
  <c r="T23" i="30"/>
  <c r="AH3" i="30"/>
  <c r="BB18" i="30"/>
  <c r="B272" i="29"/>
  <c r="A272" i="29"/>
  <c r="P271" i="29"/>
  <c r="B271" i="29"/>
  <c r="A271" i="29"/>
  <c r="P270" i="29"/>
  <c r="B270" i="29"/>
  <c r="A270" i="29"/>
  <c r="P269" i="29"/>
  <c r="B269" i="29"/>
  <c r="A269" i="29"/>
  <c r="P268" i="29"/>
  <c r="B268" i="29"/>
  <c r="A268" i="29"/>
  <c r="P267" i="29"/>
  <c r="B267" i="29"/>
  <c r="A267" i="29"/>
  <c r="P266" i="29"/>
  <c r="B266" i="29"/>
  <c r="A266" i="29"/>
  <c r="P265" i="29"/>
  <c r="B265" i="29"/>
  <c r="A265" i="29"/>
  <c r="P264" i="29"/>
  <c r="B264" i="29"/>
  <c r="A264" i="29"/>
  <c r="P263" i="29"/>
  <c r="B263" i="29"/>
  <c r="A263" i="29"/>
  <c r="P262" i="29"/>
  <c r="B262" i="29"/>
  <c r="A262" i="29"/>
  <c r="P261" i="29"/>
  <c r="B261" i="29"/>
  <c r="A261" i="29"/>
  <c r="P260" i="29"/>
  <c r="B260" i="29"/>
  <c r="A260" i="29"/>
  <c r="P259" i="29"/>
  <c r="B259" i="29"/>
  <c r="A259" i="29"/>
  <c r="P258" i="29"/>
  <c r="B258" i="29"/>
  <c r="A258" i="29"/>
  <c r="P257" i="29"/>
  <c r="B257" i="29"/>
  <c r="A257" i="29"/>
  <c r="P256" i="29"/>
  <c r="B256" i="29"/>
  <c r="A256" i="29"/>
  <c r="P255" i="29"/>
  <c r="B255" i="29"/>
  <c r="A255" i="29"/>
  <c r="P254" i="29"/>
  <c r="B254" i="29"/>
  <c r="A254" i="29"/>
  <c r="P253" i="29"/>
  <c r="B253" i="29"/>
  <c r="A253" i="29"/>
  <c r="P252" i="29"/>
  <c r="B252" i="29"/>
  <c r="A252" i="29"/>
  <c r="P251" i="29"/>
  <c r="B251" i="29"/>
  <c r="A251" i="29"/>
  <c r="P250" i="29"/>
  <c r="B250" i="29"/>
  <c r="A250" i="29"/>
  <c r="P249" i="29"/>
  <c r="B249" i="29"/>
  <c r="A249" i="29"/>
  <c r="P248" i="29"/>
  <c r="B248" i="29"/>
  <c r="A248" i="29"/>
  <c r="P247" i="29"/>
  <c r="B247" i="29"/>
  <c r="A247" i="29"/>
  <c r="P246" i="29"/>
  <c r="B246" i="29"/>
  <c r="A246" i="29"/>
  <c r="P245" i="29"/>
  <c r="B245" i="29"/>
  <c r="A245" i="29"/>
  <c r="P244" i="29"/>
  <c r="B244" i="29"/>
  <c r="A244" i="29"/>
  <c r="P243" i="29"/>
  <c r="B243" i="29"/>
  <c r="A243" i="29"/>
  <c r="P242" i="29"/>
  <c r="L242" i="29"/>
  <c r="H242" i="29"/>
  <c r="B242" i="29"/>
  <c r="A242" i="29"/>
  <c r="P241" i="29"/>
  <c r="L241" i="29"/>
  <c r="H241" i="29"/>
  <c r="B241" i="29"/>
  <c r="A241" i="29"/>
  <c r="P240" i="29"/>
  <c r="L240" i="29"/>
  <c r="H240" i="29"/>
  <c r="B240" i="29"/>
  <c r="A240" i="29"/>
  <c r="P239" i="29"/>
  <c r="L239" i="29"/>
  <c r="H239" i="29"/>
  <c r="B239" i="29"/>
  <c r="A239" i="29"/>
  <c r="P238" i="29"/>
  <c r="L238" i="29"/>
  <c r="H238" i="29"/>
  <c r="B238" i="29"/>
  <c r="A238" i="29"/>
  <c r="AJ237" i="29"/>
  <c r="AI237" i="29"/>
  <c r="P237" i="29"/>
  <c r="L237" i="29"/>
  <c r="H237" i="29"/>
  <c r="B237" i="29"/>
  <c r="A237" i="29"/>
  <c r="AJ236" i="29"/>
  <c r="AI236" i="29"/>
  <c r="P236" i="29"/>
  <c r="L236" i="29"/>
  <c r="H236" i="29"/>
  <c r="B236" i="29"/>
  <c r="A236" i="29"/>
  <c r="AJ235" i="29"/>
  <c r="AI235" i="29"/>
  <c r="P235" i="29"/>
  <c r="L235" i="29"/>
  <c r="H235" i="29"/>
  <c r="B235" i="29"/>
  <c r="A235" i="29"/>
  <c r="AJ234" i="29"/>
  <c r="AI234" i="29"/>
  <c r="P234" i="29"/>
  <c r="L234" i="29"/>
  <c r="H234" i="29"/>
  <c r="B234" i="29"/>
  <c r="A234" i="29"/>
  <c r="AJ233" i="29"/>
  <c r="AI233" i="29"/>
  <c r="P233" i="29"/>
  <c r="L233" i="29"/>
  <c r="H233" i="29"/>
  <c r="B233" i="29"/>
  <c r="A233" i="29"/>
  <c r="AJ232" i="29"/>
  <c r="AI232" i="29"/>
  <c r="P232" i="29"/>
  <c r="L232" i="29"/>
  <c r="H232" i="29"/>
  <c r="B232" i="29"/>
  <c r="A232" i="29"/>
  <c r="AJ231" i="29"/>
  <c r="AI231" i="29"/>
  <c r="P231" i="29"/>
  <c r="L231" i="29"/>
  <c r="H231" i="29"/>
  <c r="B231" i="29"/>
  <c r="A231" i="29"/>
  <c r="AJ230" i="29"/>
  <c r="AI230" i="29"/>
  <c r="P230" i="29"/>
  <c r="L230" i="29"/>
  <c r="H230" i="29"/>
  <c r="B230" i="29"/>
  <c r="A230" i="29"/>
  <c r="AJ229" i="29"/>
  <c r="AI229" i="29"/>
  <c r="P229" i="29"/>
  <c r="L229" i="29"/>
  <c r="H229" i="29"/>
  <c r="B229" i="29"/>
  <c r="A229" i="29"/>
  <c r="AJ228" i="29"/>
  <c r="AI228" i="29"/>
  <c r="P228" i="29"/>
  <c r="L228" i="29"/>
  <c r="H228" i="29"/>
  <c r="B228" i="29"/>
  <c r="A228" i="29"/>
  <c r="AJ227" i="29"/>
  <c r="AI227" i="29"/>
  <c r="P227" i="29"/>
  <c r="L227" i="29"/>
  <c r="H227" i="29"/>
  <c r="B227" i="29"/>
  <c r="A227" i="29"/>
  <c r="AJ226" i="29"/>
  <c r="AI226" i="29"/>
  <c r="P226" i="29"/>
  <c r="L226" i="29"/>
  <c r="H226" i="29"/>
  <c r="B226" i="29"/>
  <c r="A226" i="29"/>
  <c r="AJ225" i="29"/>
  <c r="AI225" i="29"/>
  <c r="P225" i="29"/>
  <c r="L225" i="29"/>
  <c r="H225" i="29"/>
  <c r="B225" i="29"/>
  <c r="A225" i="29"/>
  <c r="AJ224" i="29"/>
  <c r="AI224" i="29"/>
  <c r="P224" i="29"/>
  <c r="L224" i="29"/>
  <c r="H224" i="29"/>
  <c r="B224" i="29"/>
  <c r="A224" i="29"/>
  <c r="AJ223" i="29"/>
  <c r="AI223" i="29"/>
  <c r="P223" i="29"/>
  <c r="L223" i="29"/>
  <c r="H223" i="29"/>
  <c r="B223" i="29"/>
  <c r="A223" i="29"/>
  <c r="AJ222" i="29"/>
  <c r="AI222" i="29"/>
  <c r="P222" i="29"/>
  <c r="L222" i="29"/>
  <c r="H222" i="29"/>
  <c r="B222" i="29"/>
  <c r="A222" i="29"/>
  <c r="AJ221" i="29"/>
  <c r="AI221" i="29"/>
  <c r="P221" i="29"/>
  <c r="L221" i="29"/>
  <c r="H221" i="29"/>
  <c r="B221" i="29"/>
  <c r="A221" i="29"/>
  <c r="AJ220" i="29"/>
  <c r="AI220" i="29"/>
  <c r="P220" i="29"/>
  <c r="L220" i="29"/>
  <c r="H220" i="29"/>
  <c r="B220" i="29"/>
  <c r="A220" i="29"/>
  <c r="AJ219" i="29"/>
  <c r="AI219" i="29"/>
  <c r="P219" i="29"/>
  <c r="L219" i="29"/>
  <c r="H219" i="29"/>
  <c r="B219" i="29"/>
  <c r="A219" i="29"/>
  <c r="AJ218" i="29"/>
  <c r="AI218" i="29"/>
  <c r="P218" i="29"/>
  <c r="L218" i="29"/>
  <c r="H218" i="29"/>
  <c r="B218" i="29"/>
  <c r="A218" i="29"/>
  <c r="AJ217" i="29"/>
  <c r="AI217" i="29"/>
  <c r="P217" i="29"/>
  <c r="L217" i="29"/>
  <c r="J217" i="29"/>
  <c r="H217" i="29"/>
  <c r="B217" i="29"/>
  <c r="A217" i="29"/>
  <c r="AJ216" i="29"/>
  <c r="AI216" i="29"/>
  <c r="P216" i="29"/>
  <c r="L216" i="29"/>
  <c r="J216" i="29"/>
  <c r="H216" i="29"/>
  <c r="B216" i="29"/>
  <c r="A216" i="29"/>
  <c r="AI215" i="29"/>
  <c r="AE215" i="29"/>
  <c r="AJ215" i="29"/>
  <c r="P215" i="29"/>
  <c r="L215" i="29"/>
  <c r="J215" i="29"/>
  <c r="H215" i="29"/>
  <c r="B215" i="29"/>
  <c r="A215" i="29"/>
  <c r="AI214" i="29"/>
  <c r="AE214" i="29"/>
  <c r="AJ214" i="29"/>
  <c r="P214" i="29"/>
  <c r="L214" i="29"/>
  <c r="J214" i="29"/>
  <c r="H214" i="29"/>
  <c r="B214" i="29"/>
  <c r="A214" i="29"/>
  <c r="AI213" i="29"/>
  <c r="AE213" i="29"/>
  <c r="AJ213" i="29"/>
  <c r="P213" i="29"/>
  <c r="L213" i="29"/>
  <c r="J213" i="29"/>
  <c r="H213" i="29"/>
  <c r="B213" i="29"/>
  <c r="A213" i="29"/>
  <c r="AI212" i="29"/>
  <c r="AE212" i="29"/>
  <c r="AJ212" i="29"/>
  <c r="P212" i="29"/>
  <c r="L212" i="29"/>
  <c r="J212" i="29"/>
  <c r="H212" i="29"/>
  <c r="B212" i="29"/>
  <c r="A212" i="29"/>
  <c r="AI211" i="29"/>
  <c r="AE211" i="29"/>
  <c r="AJ211" i="29"/>
  <c r="P211" i="29"/>
  <c r="L211" i="29"/>
  <c r="J211" i="29"/>
  <c r="H211" i="29"/>
  <c r="B211" i="29"/>
  <c r="A211" i="29"/>
  <c r="AI210" i="29"/>
  <c r="AE210" i="29"/>
  <c r="AJ210" i="29"/>
  <c r="P210" i="29"/>
  <c r="L210" i="29"/>
  <c r="J210" i="29"/>
  <c r="H210" i="29"/>
  <c r="B210" i="29"/>
  <c r="A210" i="29"/>
  <c r="AI209" i="29"/>
  <c r="AE209" i="29"/>
  <c r="AJ209" i="29"/>
  <c r="P209" i="29"/>
  <c r="L209" i="29"/>
  <c r="J209" i="29"/>
  <c r="H209" i="29"/>
  <c r="B209" i="29"/>
  <c r="A209" i="29"/>
  <c r="AI208" i="29"/>
  <c r="AF208" i="29"/>
  <c r="AB208" i="29"/>
  <c r="AA208" i="29"/>
  <c r="Z208" i="29"/>
  <c r="Y208" i="29"/>
  <c r="P208" i="29"/>
  <c r="N208" i="29"/>
  <c r="J208" i="29"/>
  <c r="H208" i="29"/>
  <c r="B208" i="29"/>
  <c r="A208" i="29"/>
  <c r="AI207" i="29"/>
  <c r="AF207" i="29"/>
  <c r="AB207" i="29"/>
  <c r="AA207" i="29"/>
  <c r="Z207" i="29"/>
  <c r="Y207" i="29"/>
  <c r="P207" i="29"/>
  <c r="N207" i="29"/>
  <c r="J207" i="29"/>
  <c r="H207" i="29"/>
  <c r="B207" i="29"/>
  <c r="A207" i="29"/>
  <c r="AI206" i="29"/>
  <c r="AF206" i="29"/>
  <c r="AB206" i="29"/>
  <c r="AA206" i="29"/>
  <c r="Z206" i="29"/>
  <c r="Y206" i="29"/>
  <c r="P206" i="29"/>
  <c r="N206" i="29"/>
  <c r="J206" i="29"/>
  <c r="H206" i="29"/>
  <c r="B206" i="29"/>
  <c r="A206" i="29"/>
  <c r="AI205" i="29"/>
  <c r="AF205" i="29"/>
  <c r="AB205" i="29"/>
  <c r="AA205" i="29"/>
  <c r="Z205" i="29"/>
  <c r="Y205" i="29"/>
  <c r="P205" i="29"/>
  <c r="N205" i="29"/>
  <c r="J205" i="29"/>
  <c r="H205" i="29"/>
  <c r="B205" i="29"/>
  <c r="A205" i="29"/>
  <c r="AI204" i="29"/>
  <c r="AF204" i="29"/>
  <c r="AB204" i="29"/>
  <c r="AA204" i="29"/>
  <c r="Z204" i="29"/>
  <c r="Y204" i="29"/>
  <c r="P204" i="29"/>
  <c r="N204" i="29"/>
  <c r="J204" i="29"/>
  <c r="H204" i="29"/>
  <c r="B204" i="29"/>
  <c r="A204" i="29"/>
  <c r="AI203" i="29"/>
  <c r="AF203" i="29"/>
  <c r="AB203" i="29"/>
  <c r="AA203" i="29"/>
  <c r="Z203" i="29"/>
  <c r="Y203" i="29"/>
  <c r="P203" i="29"/>
  <c r="N203" i="29"/>
  <c r="J203" i="29"/>
  <c r="H203" i="29"/>
  <c r="B203" i="29"/>
  <c r="A203" i="29"/>
  <c r="AI202" i="29"/>
  <c r="AF202" i="29"/>
  <c r="AB202" i="29"/>
  <c r="AA202" i="29"/>
  <c r="Z202" i="29"/>
  <c r="Y202" i="29"/>
  <c r="P202" i="29"/>
  <c r="N202" i="29"/>
  <c r="J202" i="29"/>
  <c r="H202" i="29"/>
  <c r="B202" i="29"/>
  <c r="A202" i="29"/>
  <c r="AI201" i="29"/>
  <c r="AF201" i="29"/>
  <c r="AB201" i="29"/>
  <c r="AA201" i="29"/>
  <c r="Z201" i="29"/>
  <c r="Y201" i="29"/>
  <c r="P201" i="29"/>
  <c r="N201" i="29"/>
  <c r="H201" i="29"/>
  <c r="B201" i="29"/>
  <c r="AI200" i="29"/>
  <c r="AF200" i="29"/>
  <c r="AB200" i="29"/>
  <c r="AA200" i="29"/>
  <c r="Z200" i="29"/>
  <c r="Y200" i="29"/>
  <c r="P200" i="29"/>
  <c r="N200" i="29"/>
  <c r="AI199" i="29"/>
  <c r="AF199" i="29"/>
  <c r="AB199" i="29"/>
  <c r="AA199" i="29"/>
  <c r="Z199" i="29"/>
  <c r="Y199" i="29"/>
  <c r="P199" i="29"/>
  <c r="N199" i="29"/>
  <c r="AI198" i="29"/>
  <c r="AF198" i="29"/>
  <c r="AB198" i="29"/>
  <c r="AA198" i="29"/>
  <c r="Z198" i="29"/>
  <c r="Y198" i="29"/>
  <c r="P198" i="29"/>
  <c r="N198" i="29"/>
  <c r="AI197" i="29"/>
  <c r="AF197" i="29"/>
  <c r="AB197" i="29"/>
  <c r="AA197" i="29"/>
  <c r="Z197" i="29"/>
  <c r="Y197" i="29"/>
  <c r="P197" i="29"/>
  <c r="N197" i="29"/>
  <c r="AI196" i="29"/>
  <c r="AF196" i="29"/>
  <c r="AB196" i="29"/>
  <c r="AA196" i="29"/>
  <c r="Z196" i="29"/>
  <c r="Y196" i="29"/>
  <c r="P196" i="29"/>
  <c r="N196" i="29"/>
  <c r="AI195" i="29"/>
  <c r="AF195" i="29"/>
  <c r="AB195" i="29"/>
  <c r="AA195" i="29"/>
  <c r="Z195" i="29"/>
  <c r="Y195" i="29"/>
  <c r="P195" i="29"/>
  <c r="N195" i="29"/>
  <c r="AI194" i="29"/>
  <c r="AF194" i="29"/>
  <c r="AB194" i="29"/>
  <c r="AA194" i="29"/>
  <c r="Z194" i="29"/>
  <c r="Y194" i="29"/>
  <c r="P194" i="29"/>
  <c r="N194" i="29"/>
  <c r="AI193" i="29"/>
  <c r="AF193" i="29"/>
  <c r="AB193" i="29"/>
  <c r="AA193" i="29"/>
  <c r="Z193" i="29"/>
  <c r="Y193" i="29"/>
  <c r="P193" i="29"/>
  <c r="N193" i="29"/>
  <c r="AI192" i="29"/>
  <c r="AF192" i="29"/>
  <c r="AB192" i="29"/>
  <c r="AA192" i="29"/>
  <c r="Z192" i="29"/>
  <c r="Y192" i="29"/>
  <c r="P192" i="29"/>
  <c r="N192" i="29"/>
  <c r="AI191" i="29"/>
  <c r="AF191" i="29"/>
  <c r="AB191" i="29"/>
  <c r="AA191" i="29"/>
  <c r="Z191" i="29"/>
  <c r="Y191" i="29"/>
  <c r="P191" i="29"/>
  <c r="N191" i="29"/>
  <c r="AI190" i="29"/>
  <c r="AF190" i="29"/>
  <c r="AB190" i="29"/>
  <c r="AA190" i="29"/>
  <c r="Z190" i="29"/>
  <c r="Y190" i="29"/>
  <c r="P190" i="29"/>
  <c r="N190" i="29"/>
  <c r="AI189" i="29"/>
  <c r="AF189" i="29"/>
  <c r="AB189" i="29"/>
  <c r="AA189" i="29"/>
  <c r="Z189" i="29"/>
  <c r="Y189" i="29"/>
  <c r="P189" i="29"/>
  <c r="N189" i="29"/>
  <c r="AI188" i="29"/>
  <c r="AF188" i="29"/>
  <c r="AB188" i="29"/>
  <c r="AA188" i="29"/>
  <c r="Z188" i="29"/>
  <c r="Y188" i="29"/>
  <c r="P188" i="29"/>
  <c r="N188" i="29"/>
  <c r="AI187" i="29"/>
  <c r="AF187" i="29"/>
  <c r="AB187" i="29"/>
  <c r="AA187" i="29"/>
  <c r="Z187" i="29"/>
  <c r="Y187" i="29"/>
  <c r="P187" i="29"/>
  <c r="N187" i="29"/>
  <c r="AI186" i="29"/>
  <c r="AF186" i="29"/>
  <c r="AB186" i="29"/>
  <c r="AA186" i="29"/>
  <c r="Z186" i="29"/>
  <c r="Y186" i="29"/>
  <c r="P186" i="29"/>
  <c r="N186" i="29"/>
  <c r="AI185" i="29"/>
  <c r="AF185" i="29"/>
  <c r="AB185" i="29"/>
  <c r="AA185" i="29"/>
  <c r="Z185" i="29"/>
  <c r="Y185" i="29"/>
  <c r="P185" i="29"/>
  <c r="N185" i="29"/>
  <c r="AI184" i="29"/>
  <c r="AF184" i="29"/>
  <c r="AB184" i="29"/>
  <c r="AA184" i="29"/>
  <c r="Z184" i="29"/>
  <c r="Y184" i="29"/>
  <c r="P184" i="29"/>
  <c r="N184" i="29"/>
  <c r="AI183" i="29"/>
  <c r="AF183" i="29"/>
  <c r="AB183" i="29"/>
  <c r="AA183" i="29"/>
  <c r="Z183" i="29"/>
  <c r="Y183" i="29"/>
  <c r="P183" i="29"/>
  <c r="N183" i="29"/>
  <c r="AI182" i="29"/>
  <c r="AF182" i="29"/>
  <c r="AB182" i="29"/>
  <c r="AA182" i="29"/>
  <c r="Z182" i="29"/>
  <c r="Y182" i="29"/>
  <c r="P182" i="29"/>
  <c r="N182" i="29"/>
  <c r="AI181" i="29"/>
  <c r="AF181" i="29"/>
  <c r="AB181" i="29"/>
  <c r="AA181" i="29"/>
  <c r="Z181" i="29"/>
  <c r="Y181" i="29"/>
  <c r="P181" i="29"/>
  <c r="N181" i="29"/>
  <c r="AI180" i="29"/>
  <c r="AF180" i="29"/>
  <c r="AB180" i="29"/>
  <c r="AA180" i="29"/>
  <c r="Z180" i="29"/>
  <c r="Y180" i="29"/>
  <c r="P180" i="29"/>
  <c r="N180" i="29"/>
  <c r="AI179" i="29"/>
  <c r="AF179" i="29"/>
  <c r="AB179" i="29"/>
  <c r="AA179" i="29"/>
  <c r="Z179" i="29"/>
  <c r="Y179" i="29"/>
  <c r="P179" i="29"/>
  <c r="N179" i="29"/>
  <c r="AI178" i="29"/>
  <c r="AF178" i="29"/>
  <c r="AB178" i="29"/>
  <c r="AA178" i="29"/>
  <c r="Z178" i="29"/>
  <c r="Y178" i="29"/>
  <c r="P178" i="29"/>
  <c r="N178" i="29"/>
  <c r="AI177" i="29"/>
  <c r="AF177" i="29"/>
  <c r="AB177" i="29"/>
  <c r="AA177" i="29"/>
  <c r="Z177" i="29"/>
  <c r="Y177" i="29"/>
  <c r="P177" i="29"/>
  <c r="N177" i="29"/>
  <c r="AI176" i="29"/>
  <c r="AF176" i="29"/>
  <c r="AB176" i="29"/>
  <c r="AA176" i="29"/>
  <c r="Z176" i="29"/>
  <c r="Y176" i="29"/>
  <c r="P176" i="29"/>
  <c r="N176" i="29"/>
  <c r="AI175" i="29"/>
  <c r="AF175" i="29"/>
  <c r="AB175" i="29"/>
  <c r="AA175" i="29"/>
  <c r="Z175" i="29"/>
  <c r="Y175" i="29"/>
  <c r="P175" i="29"/>
  <c r="N175" i="29"/>
  <c r="AI174" i="29"/>
  <c r="AF174" i="29"/>
  <c r="AB174" i="29"/>
  <c r="AA174" i="29"/>
  <c r="Z174" i="29"/>
  <c r="Y174" i="29"/>
  <c r="R174" i="29"/>
  <c r="P174" i="29"/>
  <c r="N174" i="29"/>
  <c r="AI173" i="29"/>
  <c r="AF173" i="29"/>
  <c r="AB173" i="29"/>
  <c r="AA173" i="29"/>
  <c r="Z173" i="29"/>
  <c r="Y173" i="29"/>
  <c r="R173" i="29"/>
  <c r="P173" i="29"/>
  <c r="N173" i="29"/>
  <c r="AI172" i="29"/>
  <c r="AF172" i="29"/>
  <c r="AB172" i="29"/>
  <c r="AA172" i="29"/>
  <c r="Z172" i="29"/>
  <c r="Y172" i="29"/>
  <c r="R172" i="29"/>
  <c r="P172" i="29"/>
  <c r="N172" i="29"/>
  <c r="AI171" i="29"/>
  <c r="AF171" i="29"/>
  <c r="AB171" i="29"/>
  <c r="AA171" i="29"/>
  <c r="Z171" i="29"/>
  <c r="Y171" i="29"/>
  <c r="R171" i="29"/>
  <c r="P171" i="29"/>
  <c r="N171" i="29"/>
  <c r="AI170" i="29"/>
  <c r="AF170" i="29"/>
  <c r="AB170" i="29"/>
  <c r="AA170" i="29"/>
  <c r="Z170" i="29"/>
  <c r="Y170" i="29"/>
  <c r="R170" i="29"/>
  <c r="P170" i="29"/>
  <c r="N170" i="29"/>
  <c r="AI169" i="29"/>
  <c r="AF169" i="29"/>
  <c r="AB169" i="29"/>
  <c r="AA169" i="29"/>
  <c r="Z169" i="29"/>
  <c r="Y169" i="29"/>
  <c r="R169" i="29"/>
  <c r="P169" i="29"/>
  <c r="N169" i="29"/>
  <c r="AI168" i="29"/>
  <c r="AF168" i="29"/>
  <c r="AB168" i="29"/>
  <c r="AA168" i="29"/>
  <c r="Z168" i="29"/>
  <c r="Y168" i="29"/>
  <c r="R168" i="29"/>
  <c r="P168" i="29"/>
  <c r="N168" i="29"/>
  <c r="AI167" i="29"/>
  <c r="AF167" i="29"/>
  <c r="AB167" i="29"/>
  <c r="AA167" i="29"/>
  <c r="Z167" i="29"/>
  <c r="Y167" i="29"/>
  <c r="R167" i="29"/>
  <c r="P167" i="29"/>
  <c r="N167" i="29"/>
  <c r="AI166" i="29"/>
  <c r="AF166" i="29"/>
  <c r="AB166" i="29"/>
  <c r="AA166" i="29"/>
  <c r="Z166" i="29"/>
  <c r="Y166" i="29"/>
  <c r="R166" i="29"/>
  <c r="P166" i="29"/>
  <c r="N166" i="29"/>
  <c r="AI165" i="29"/>
  <c r="AF165" i="29"/>
  <c r="AB165" i="29"/>
  <c r="AA165" i="29"/>
  <c r="Z165" i="29"/>
  <c r="Y165" i="29"/>
  <c r="R165" i="29"/>
  <c r="P165" i="29"/>
  <c r="N165" i="29"/>
  <c r="AI164" i="29"/>
  <c r="AF164" i="29"/>
  <c r="AB164" i="29"/>
  <c r="AA164" i="29"/>
  <c r="Z164" i="29"/>
  <c r="Y164" i="29"/>
  <c r="R164" i="29"/>
  <c r="P164" i="29"/>
  <c r="N164" i="29"/>
  <c r="AI163" i="29"/>
  <c r="AF163" i="29"/>
  <c r="AB163" i="29"/>
  <c r="AA163" i="29"/>
  <c r="Z163" i="29"/>
  <c r="Y163" i="29"/>
  <c r="R163" i="29"/>
  <c r="P163" i="29"/>
  <c r="N163" i="29"/>
  <c r="AI162" i="29"/>
  <c r="AF162" i="29"/>
  <c r="AB162" i="29"/>
  <c r="AA162" i="29"/>
  <c r="Z162" i="29"/>
  <c r="Y162" i="29"/>
  <c r="R162" i="29"/>
  <c r="P162" i="29"/>
  <c r="N162" i="29"/>
  <c r="AI161" i="29"/>
  <c r="AF161" i="29"/>
  <c r="AB161" i="29"/>
  <c r="AA161" i="29"/>
  <c r="Z161" i="29"/>
  <c r="Y161" i="29"/>
  <c r="R161" i="29"/>
  <c r="P161" i="29"/>
  <c r="N161" i="29"/>
  <c r="AI160" i="29"/>
  <c r="AF160" i="29"/>
  <c r="AB160" i="29"/>
  <c r="AA160" i="29"/>
  <c r="Z160" i="29"/>
  <c r="Y160" i="29"/>
  <c r="R160" i="29"/>
  <c r="P160" i="29"/>
  <c r="N160" i="29"/>
  <c r="AI159" i="29"/>
  <c r="AF159" i="29"/>
  <c r="AB159" i="29"/>
  <c r="AA159" i="29"/>
  <c r="Z159" i="29"/>
  <c r="Y159" i="29"/>
  <c r="R159" i="29"/>
  <c r="P159" i="29"/>
  <c r="N159" i="29"/>
  <c r="AI158" i="29"/>
  <c r="AF158" i="29"/>
  <c r="AB158" i="29"/>
  <c r="AA158" i="29"/>
  <c r="Z158" i="29"/>
  <c r="Y158" i="29"/>
  <c r="R158" i="29"/>
  <c r="P158" i="29"/>
  <c r="N158" i="29"/>
  <c r="AI157" i="29"/>
  <c r="AF157" i="29"/>
  <c r="AB157" i="29"/>
  <c r="AA157" i="29"/>
  <c r="Z157" i="29"/>
  <c r="Y157" i="29"/>
  <c r="R157" i="29"/>
  <c r="P157" i="29"/>
  <c r="N157" i="29"/>
  <c r="AI156" i="29"/>
  <c r="AF156" i="29"/>
  <c r="AB156" i="29"/>
  <c r="AA156" i="29"/>
  <c r="Z156" i="29"/>
  <c r="Y156" i="29"/>
  <c r="R156" i="29"/>
  <c r="P156" i="29"/>
  <c r="N156" i="29"/>
  <c r="AI155" i="29"/>
  <c r="AF155" i="29"/>
  <c r="AB155" i="29"/>
  <c r="AA155" i="29"/>
  <c r="Z155" i="29"/>
  <c r="Y155" i="29"/>
  <c r="P155" i="29"/>
  <c r="N155" i="29"/>
  <c r="AI154" i="29"/>
  <c r="AF154" i="29"/>
  <c r="AB154" i="29"/>
  <c r="AA154" i="29"/>
  <c r="Z154" i="29"/>
  <c r="Y154" i="29"/>
  <c r="P154" i="29"/>
  <c r="N154" i="29"/>
  <c r="AI153" i="29"/>
  <c r="AF153" i="29"/>
  <c r="AB153" i="29"/>
  <c r="AA153" i="29"/>
  <c r="Z153" i="29"/>
  <c r="Y153" i="29"/>
  <c r="P153" i="29"/>
  <c r="N153" i="29"/>
  <c r="AI152" i="29"/>
  <c r="AF152" i="29"/>
  <c r="AB152" i="29"/>
  <c r="AA152" i="29"/>
  <c r="Z152" i="29"/>
  <c r="Y152" i="29"/>
  <c r="P152" i="29"/>
  <c r="N152" i="29"/>
  <c r="AI151" i="29"/>
  <c r="AF151" i="29"/>
  <c r="AB151" i="29"/>
  <c r="AA151" i="29"/>
  <c r="Z151" i="29"/>
  <c r="Y151" i="29"/>
  <c r="P151" i="29"/>
  <c r="N151" i="29"/>
  <c r="AI150" i="29"/>
  <c r="AF150" i="29"/>
  <c r="AB150" i="29"/>
  <c r="AA150" i="29"/>
  <c r="Z150" i="29"/>
  <c r="Y150" i="29"/>
  <c r="P150" i="29"/>
  <c r="N150" i="29"/>
  <c r="AI149" i="29"/>
  <c r="AF149" i="29"/>
  <c r="AB149" i="29"/>
  <c r="AA149" i="29"/>
  <c r="Z149" i="29"/>
  <c r="Y149" i="29"/>
  <c r="P149" i="29"/>
  <c r="N149" i="29"/>
  <c r="AI148" i="29"/>
  <c r="AF148" i="29"/>
  <c r="AB148" i="29"/>
  <c r="AA148" i="29"/>
  <c r="Z148" i="29"/>
  <c r="Y148" i="29"/>
  <c r="P148" i="29"/>
  <c r="N148" i="29"/>
  <c r="AI147" i="29"/>
  <c r="AF147" i="29"/>
  <c r="AB147" i="29"/>
  <c r="AA147" i="29"/>
  <c r="Z147" i="29"/>
  <c r="Y147" i="29"/>
  <c r="P147" i="29"/>
  <c r="N147" i="29"/>
  <c r="AI146" i="29"/>
  <c r="AF146" i="29"/>
  <c r="AB146" i="29"/>
  <c r="AA146" i="29"/>
  <c r="Z146" i="29"/>
  <c r="Y146" i="29"/>
  <c r="P146" i="29"/>
  <c r="N146" i="29"/>
  <c r="AI145" i="29"/>
  <c r="AF145" i="29"/>
  <c r="AB145" i="29"/>
  <c r="AA145" i="29"/>
  <c r="Z145" i="29"/>
  <c r="Y145" i="29"/>
  <c r="P145" i="29"/>
  <c r="N145" i="29"/>
  <c r="AI144" i="29"/>
  <c r="AF144" i="29"/>
  <c r="AB144" i="29"/>
  <c r="AA144" i="29"/>
  <c r="Z144" i="29"/>
  <c r="Y144" i="29"/>
  <c r="P144" i="29"/>
  <c r="N144" i="29"/>
  <c r="AI143" i="29"/>
  <c r="AF143" i="29"/>
  <c r="AB143" i="29"/>
  <c r="AA143" i="29"/>
  <c r="Z143" i="29"/>
  <c r="Y143" i="29"/>
  <c r="P143" i="29"/>
  <c r="N143" i="29"/>
  <c r="AI142" i="29"/>
  <c r="AF142" i="29"/>
  <c r="AB142" i="29"/>
  <c r="AA142" i="29"/>
  <c r="Z142" i="29"/>
  <c r="Y142" i="29"/>
  <c r="P142" i="29"/>
  <c r="N142" i="29"/>
  <c r="AI141" i="29"/>
  <c r="AF141" i="29"/>
  <c r="AB141" i="29"/>
  <c r="AA141" i="29"/>
  <c r="Z141" i="29"/>
  <c r="Y141" i="29"/>
  <c r="P141" i="29"/>
  <c r="N141" i="29"/>
  <c r="AI140" i="29"/>
  <c r="AF140" i="29"/>
  <c r="AB140" i="29"/>
  <c r="AA140" i="29"/>
  <c r="Z140" i="29"/>
  <c r="Y140" i="29"/>
  <c r="P140" i="29"/>
  <c r="N140" i="29"/>
  <c r="AI139" i="29"/>
  <c r="AF139" i="29"/>
  <c r="AB139" i="29"/>
  <c r="AA139" i="29"/>
  <c r="Z139" i="29"/>
  <c r="Y139" i="29"/>
  <c r="P139" i="29"/>
  <c r="N139" i="29"/>
  <c r="AI138" i="29"/>
  <c r="AF138" i="29"/>
  <c r="AB138" i="29"/>
  <c r="AA138" i="29"/>
  <c r="Z138" i="29"/>
  <c r="Y138" i="29"/>
  <c r="P138" i="29"/>
  <c r="N138" i="29"/>
  <c r="AI137" i="29"/>
  <c r="AF137" i="29"/>
  <c r="AB137" i="29"/>
  <c r="AA137" i="29"/>
  <c r="Z137" i="29"/>
  <c r="Y137" i="29"/>
  <c r="P137" i="29"/>
  <c r="N137" i="29"/>
  <c r="AI136" i="29"/>
  <c r="AF136" i="29"/>
  <c r="AB136" i="29"/>
  <c r="AA136" i="29"/>
  <c r="Z136" i="29"/>
  <c r="Y136" i="29"/>
  <c r="P136" i="29"/>
  <c r="N136" i="29"/>
  <c r="AI135" i="29"/>
  <c r="AF135" i="29"/>
  <c r="AB135" i="29"/>
  <c r="AA135" i="29"/>
  <c r="Z135" i="29"/>
  <c r="Y135" i="29"/>
  <c r="P135" i="29"/>
  <c r="N135" i="29"/>
  <c r="AI134" i="29"/>
  <c r="AF134" i="29"/>
  <c r="AB134" i="29"/>
  <c r="AA134" i="29"/>
  <c r="Z134" i="29"/>
  <c r="Y134" i="29"/>
  <c r="P134" i="29"/>
  <c r="N134" i="29"/>
  <c r="AI133" i="29"/>
  <c r="AF133" i="29"/>
  <c r="AB133" i="29"/>
  <c r="AA133" i="29"/>
  <c r="Z133" i="29"/>
  <c r="Y133" i="29"/>
  <c r="P133" i="29"/>
  <c r="N133" i="29"/>
  <c r="AI132" i="29"/>
  <c r="AF132" i="29"/>
  <c r="AB132" i="29"/>
  <c r="AA132" i="29"/>
  <c r="Z132" i="29"/>
  <c r="Y132" i="29"/>
  <c r="P132" i="29"/>
  <c r="N132" i="29"/>
  <c r="AI131" i="29"/>
  <c r="AF131" i="29"/>
  <c r="AB131" i="29"/>
  <c r="AA131" i="29"/>
  <c r="Z131" i="29"/>
  <c r="Y131" i="29"/>
  <c r="P131" i="29"/>
  <c r="N131" i="29"/>
  <c r="AI130" i="29"/>
  <c r="AF130" i="29"/>
  <c r="AB130" i="29"/>
  <c r="AA130" i="29"/>
  <c r="Z130" i="29"/>
  <c r="Y130" i="29"/>
  <c r="P130" i="29"/>
  <c r="N130" i="29"/>
  <c r="AI129" i="29"/>
  <c r="AF129" i="29"/>
  <c r="AB129" i="29"/>
  <c r="AA129" i="29"/>
  <c r="Z129" i="29"/>
  <c r="Y129" i="29"/>
  <c r="P129" i="29"/>
  <c r="N129" i="29"/>
  <c r="AI128" i="29"/>
  <c r="AF128" i="29"/>
  <c r="AB128" i="29"/>
  <c r="AA128" i="29"/>
  <c r="Z128" i="29"/>
  <c r="Y128" i="29"/>
  <c r="P128" i="29"/>
  <c r="N128" i="29"/>
  <c r="AI127" i="29"/>
  <c r="AF127" i="29"/>
  <c r="AB127" i="29"/>
  <c r="AA127" i="29"/>
  <c r="Z127" i="29"/>
  <c r="Y127" i="29"/>
  <c r="P127" i="29"/>
  <c r="N127" i="29"/>
  <c r="AI126" i="29"/>
  <c r="AF126" i="29"/>
  <c r="AB126" i="29"/>
  <c r="AA126" i="29"/>
  <c r="Z126" i="29"/>
  <c r="Y126" i="29"/>
  <c r="P126" i="29"/>
  <c r="N126" i="29"/>
  <c r="AI125" i="29"/>
  <c r="AF125" i="29"/>
  <c r="AB125" i="29"/>
  <c r="AA125" i="29"/>
  <c r="Z125" i="29"/>
  <c r="Y125" i="29"/>
  <c r="P125" i="29"/>
  <c r="N125" i="29"/>
  <c r="AI124" i="29"/>
  <c r="AF124" i="29"/>
  <c r="AB124" i="29"/>
  <c r="AA124" i="29"/>
  <c r="Z124" i="29"/>
  <c r="Y124" i="29"/>
  <c r="P124" i="29"/>
  <c r="N124" i="29"/>
  <c r="AI123" i="29"/>
  <c r="AF123" i="29"/>
  <c r="AB123" i="29"/>
  <c r="AA123" i="29"/>
  <c r="Z123" i="29"/>
  <c r="Y123" i="29"/>
  <c r="P123" i="29"/>
  <c r="N123" i="29"/>
  <c r="AI122" i="29"/>
  <c r="AF122" i="29"/>
  <c r="AB122" i="29"/>
  <c r="AA122" i="29"/>
  <c r="Z122" i="29"/>
  <c r="Y122" i="29"/>
  <c r="P122" i="29"/>
  <c r="N122" i="29"/>
  <c r="AI121" i="29"/>
  <c r="AF121" i="29"/>
  <c r="AB121" i="29"/>
  <c r="AA121" i="29"/>
  <c r="Z121" i="29"/>
  <c r="Y121" i="29"/>
  <c r="P121" i="29"/>
  <c r="N121" i="29"/>
  <c r="AI120" i="29"/>
  <c r="AF120" i="29"/>
  <c r="AB120" i="29"/>
  <c r="AA120" i="29"/>
  <c r="Z120" i="29"/>
  <c r="Y120" i="29"/>
  <c r="P120" i="29"/>
  <c r="N120" i="29"/>
  <c r="AI119" i="29"/>
  <c r="AF119" i="29"/>
  <c r="AB119" i="29"/>
  <c r="AA119" i="29"/>
  <c r="Z119" i="29"/>
  <c r="Y119" i="29"/>
  <c r="P119" i="29"/>
  <c r="N119" i="29"/>
  <c r="AI118" i="29"/>
  <c r="AF118" i="29"/>
  <c r="AB118" i="29"/>
  <c r="AA118" i="29"/>
  <c r="Z118" i="29"/>
  <c r="Y118" i="29"/>
  <c r="P118" i="29"/>
  <c r="N118" i="29"/>
  <c r="AI117" i="29"/>
  <c r="AF117" i="29"/>
  <c r="AB117" i="29"/>
  <c r="AA117" i="29"/>
  <c r="Z117" i="29"/>
  <c r="Y117" i="29"/>
  <c r="P117" i="29"/>
  <c r="N117" i="29"/>
  <c r="AI116" i="29"/>
  <c r="AF116" i="29"/>
  <c r="AB116" i="29"/>
  <c r="AA116" i="29"/>
  <c r="Z116" i="29"/>
  <c r="Y116" i="29"/>
  <c r="P116" i="29"/>
  <c r="N116" i="29"/>
  <c r="AI115" i="29"/>
  <c r="AF115" i="29"/>
  <c r="AB115" i="29"/>
  <c r="AA115" i="29"/>
  <c r="Z115" i="29"/>
  <c r="Y115" i="29"/>
  <c r="P115" i="29"/>
  <c r="N115" i="29"/>
  <c r="AI114" i="29"/>
  <c r="AF114" i="29"/>
  <c r="AB114" i="29"/>
  <c r="AA114" i="29"/>
  <c r="Z114" i="29"/>
  <c r="Y114" i="29"/>
  <c r="P114" i="29"/>
  <c r="N114" i="29"/>
  <c r="AI113" i="29"/>
  <c r="AF113" i="29"/>
  <c r="AB113" i="29"/>
  <c r="AA113" i="29"/>
  <c r="Z113" i="29"/>
  <c r="Y113" i="29"/>
  <c r="P113" i="29"/>
  <c r="N113" i="29"/>
  <c r="AI112" i="29"/>
  <c r="AF112" i="29"/>
  <c r="AB112" i="29"/>
  <c r="AA112" i="29"/>
  <c r="Z112" i="29"/>
  <c r="Y112" i="29"/>
  <c r="P112" i="29"/>
  <c r="N112" i="29"/>
  <c r="AI111" i="29"/>
  <c r="AF111" i="29"/>
  <c r="AB111" i="29"/>
  <c r="AA111" i="29"/>
  <c r="Z111" i="29"/>
  <c r="Y111" i="29"/>
  <c r="P111" i="29"/>
  <c r="N111" i="29"/>
  <c r="AI110" i="29"/>
  <c r="AF110" i="29"/>
  <c r="AB110" i="29"/>
  <c r="AA110" i="29"/>
  <c r="Z110" i="29"/>
  <c r="Y110" i="29"/>
  <c r="P110" i="29"/>
  <c r="N110" i="29"/>
  <c r="AI109" i="29"/>
  <c r="AF109" i="29"/>
  <c r="AB109" i="29"/>
  <c r="AA109" i="29"/>
  <c r="Z109" i="29"/>
  <c r="Y109" i="29"/>
  <c r="P109" i="29"/>
  <c r="N109" i="29"/>
  <c r="AI108" i="29"/>
  <c r="AF108" i="29"/>
  <c r="AB108" i="29"/>
  <c r="AA108" i="29"/>
  <c r="Z108" i="29"/>
  <c r="Y108" i="29"/>
  <c r="P108" i="29"/>
  <c r="N108" i="29"/>
  <c r="AI107" i="29"/>
  <c r="AF107" i="29"/>
  <c r="AB107" i="29"/>
  <c r="AA107" i="29"/>
  <c r="Z107" i="29"/>
  <c r="Y107" i="29"/>
  <c r="P107" i="29"/>
  <c r="N107" i="29"/>
  <c r="AI106" i="29"/>
  <c r="AF106" i="29"/>
  <c r="AB106" i="29"/>
  <c r="AA106" i="29"/>
  <c r="Z106" i="29"/>
  <c r="Y106" i="29"/>
  <c r="P106" i="29"/>
  <c r="N106" i="29"/>
  <c r="AI105" i="29"/>
  <c r="AF105" i="29"/>
  <c r="AB105" i="29"/>
  <c r="AA105" i="29"/>
  <c r="Z105" i="29"/>
  <c r="Y105" i="29"/>
  <c r="P105" i="29"/>
  <c r="N105" i="29"/>
  <c r="AI104" i="29"/>
  <c r="AF104" i="29"/>
  <c r="AB104" i="29"/>
  <c r="AA104" i="29"/>
  <c r="Z104" i="29"/>
  <c r="Y104" i="29"/>
  <c r="P104" i="29"/>
  <c r="N104" i="29"/>
  <c r="AI103" i="29"/>
  <c r="AF103" i="29"/>
  <c r="AB103" i="29"/>
  <c r="AA103" i="29"/>
  <c r="Z103" i="29"/>
  <c r="Y103" i="29"/>
  <c r="P103" i="29"/>
  <c r="N103" i="29"/>
  <c r="AI102" i="29"/>
  <c r="AF102" i="29"/>
  <c r="AB102" i="29"/>
  <c r="AA102" i="29"/>
  <c r="Z102" i="29"/>
  <c r="Y102" i="29"/>
  <c r="P102" i="29"/>
  <c r="N102" i="29"/>
  <c r="AI101" i="29"/>
  <c r="AF101" i="29"/>
  <c r="AB101" i="29"/>
  <c r="AA101" i="29"/>
  <c r="Z101" i="29"/>
  <c r="Y101" i="29"/>
  <c r="P101" i="29"/>
  <c r="N101" i="29"/>
  <c r="AI100" i="29"/>
  <c r="AF100" i="29"/>
  <c r="AB100" i="29"/>
  <c r="AA100" i="29"/>
  <c r="Z100" i="29"/>
  <c r="Y100" i="29"/>
  <c r="P100" i="29"/>
  <c r="N100" i="29"/>
  <c r="AI99" i="29"/>
  <c r="AF99" i="29"/>
  <c r="AB99" i="29"/>
  <c r="AA99" i="29"/>
  <c r="Z99" i="29"/>
  <c r="Y99" i="29"/>
  <c r="P99" i="29"/>
  <c r="N99" i="29"/>
  <c r="AI98" i="29"/>
  <c r="AF98" i="29"/>
  <c r="AB98" i="29"/>
  <c r="AA98" i="29"/>
  <c r="Z98" i="29"/>
  <c r="Y98" i="29"/>
  <c r="P98" i="29"/>
  <c r="N98" i="29"/>
  <c r="AI97" i="29"/>
  <c r="AF97" i="29"/>
  <c r="AB97" i="29"/>
  <c r="AA97" i="29"/>
  <c r="Z97" i="29"/>
  <c r="Y97" i="29"/>
  <c r="P97" i="29"/>
  <c r="N97" i="29"/>
  <c r="AI96" i="29"/>
  <c r="AF96" i="29"/>
  <c r="AB96" i="29"/>
  <c r="AA96" i="29"/>
  <c r="Z96" i="29"/>
  <c r="Y96" i="29"/>
  <c r="P96" i="29"/>
  <c r="N96" i="29"/>
  <c r="AI95" i="29"/>
  <c r="AF95" i="29"/>
  <c r="AB95" i="29"/>
  <c r="AA95" i="29"/>
  <c r="Z95" i="29"/>
  <c r="Y95" i="29"/>
  <c r="P95" i="29"/>
  <c r="N95" i="29"/>
  <c r="AI94" i="29"/>
  <c r="AF94" i="29"/>
  <c r="AB94" i="29"/>
  <c r="AA94" i="29"/>
  <c r="Z94" i="29"/>
  <c r="Y94" i="29"/>
  <c r="P94" i="29"/>
  <c r="N94" i="29"/>
  <c r="AI93" i="29"/>
  <c r="AF93" i="29"/>
  <c r="AB93" i="29"/>
  <c r="AA93" i="29"/>
  <c r="Z93" i="29"/>
  <c r="Y93" i="29"/>
  <c r="P93" i="29"/>
  <c r="N93" i="29"/>
  <c r="AI92" i="29"/>
  <c r="AF92" i="29"/>
  <c r="AB92" i="29"/>
  <c r="AA92" i="29"/>
  <c r="Z92" i="29"/>
  <c r="Y92" i="29"/>
  <c r="P92" i="29"/>
  <c r="N92" i="29"/>
  <c r="AI91" i="29"/>
  <c r="AF91" i="29"/>
  <c r="AB91" i="29"/>
  <c r="AA91" i="29"/>
  <c r="Z91" i="29"/>
  <c r="Y91" i="29"/>
  <c r="P91" i="29"/>
  <c r="N91" i="29"/>
  <c r="AI90" i="29"/>
  <c r="AF90" i="29"/>
  <c r="AB90" i="29"/>
  <c r="AA90" i="29"/>
  <c r="Z90" i="29"/>
  <c r="Y90" i="29"/>
  <c r="P90" i="29"/>
  <c r="N90" i="29"/>
  <c r="AI89" i="29"/>
  <c r="AF89" i="29"/>
  <c r="AB89" i="29"/>
  <c r="AA89" i="29"/>
  <c r="Z89" i="29"/>
  <c r="Y89" i="29"/>
  <c r="P89" i="29"/>
  <c r="N89" i="29"/>
  <c r="AI88" i="29"/>
  <c r="AF88" i="29"/>
  <c r="AB88" i="29"/>
  <c r="AA88" i="29"/>
  <c r="Z88" i="29"/>
  <c r="Y88" i="29"/>
  <c r="P88" i="29"/>
  <c r="N88" i="29"/>
  <c r="AI87" i="29"/>
  <c r="AF87" i="29"/>
  <c r="AB87" i="29"/>
  <c r="AA87" i="29"/>
  <c r="Z87" i="29"/>
  <c r="Y87" i="29"/>
  <c r="P87" i="29"/>
  <c r="N87" i="29"/>
  <c r="AI86" i="29"/>
  <c r="AF86" i="29"/>
  <c r="AB86" i="29"/>
  <c r="AA86" i="29"/>
  <c r="Z86" i="29"/>
  <c r="Y86" i="29"/>
  <c r="P86" i="29"/>
  <c r="N86" i="29"/>
  <c r="AI85" i="29"/>
  <c r="AF85" i="29"/>
  <c r="AB85" i="29"/>
  <c r="AA85" i="29"/>
  <c r="Z85" i="29"/>
  <c r="Y85" i="29"/>
  <c r="P85" i="29"/>
  <c r="N85" i="29"/>
  <c r="AI84" i="29"/>
  <c r="AF84" i="29"/>
  <c r="AB84" i="29"/>
  <c r="AA84" i="29"/>
  <c r="Z84" i="29"/>
  <c r="Y84" i="29"/>
  <c r="P84" i="29"/>
  <c r="N84" i="29"/>
  <c r="AI83" i="29"/>
  <c r="AF83" i="29"/>
  <c r="AB83" i="29"/>
  <c r="AA83" i="29"/>
  <c r="Z83" i="29"/>
  <c r="Y83" i="29"/>
  <c r="P83" i="29"/>
  <c r="N83" i="29"/>
  <c r="AI82" i="29"/>
  <c r="AF82" i="29"/>
  <c r="AB82" i="29"/>
  <c r="AA82" i="29"/>
  <c r="Z82" i="29"/>
  <c r="Y82" i="29"/>
  <c r="P82" i="29"/>
  <c r="N82" i="29"/>
  <c r="AI81" i="29"/>
  <c r="AF81" i="29"/>
  <c r="AB81" i="29"/>
  <c r="AA81" i="29"/>
  <c r="Z81" i="29"/>
  <c r="Y81" i="29"/>
  <c r="P81" i="29"/>
  <c r="N81" i="29"/>
  <c r="AI80" i="29"/>
  <c r="AF80" i="29"/>
  <c r="AB80" i="29"/>
  <c r="AA80" i="29"/>
  <c r="Z80" i="29"/>
  <c r="Y80" i="29"/>
  <c r="P80" i="29"/>
  <c r="N80" i="29"/>
  <c r="AI79" i="29"/>
  <c r="AF79" i="29"/>
  <c r="AB79" i="29"/>
  <c r="AA79" i="29"/>
  <c r="Z79" i="29"/>
  <c r="Y79" i="29"/>
  <c r="P79" i="29"/>
  <c r="N79" i="29"/>
  <c r="AI78" i="29"/>
  <c r="AF78" i="29"/>
  <c r="AB78" i="29"/>
  <c r="AA78" i="29"/>
  <c r="Z78" i="29"/>
  <c r="Y78" i="29"/>
  <c r="P78" i="29"/>
  <c r="N78" i="29"/>
  <c r="AI77" i="29"/>
  <c r="AF77" i="29"/>
  <c r="AB77" i="29"/>
  <c r="AA77" i="29"/>
  <c r="Z77" i="29"/>
  <c r="Y77" i="29"/>
  <c r="P77" i="29"/>
  <c r="N77" i="29"/>
  <c r="AI76" i="29"/>
  <c r="AF76" i="29"/>
  <c r="AB76" i="29"/>
  <c r="AA76" i="29"/>
  <c r="Z76" i="29"/>
  <c r="Y76" i="29"/>
  <c r="P76" i="29"/>
  <c r="N76" i="29"/>
  <c r="AI75" i="29"/>
  <c r="AF75" i="29"/>
  <c r="AB75" i="29"/>
  <c r="AA75" i="29"/>
  <c r="Z75" i="29"/>
  <c r="Y75" i="29"/>
  <c r="P75" i="29"/>
  <c r="N75" i="29"/>
  <c r="AI74" i="29"/>
  <c r="AF74" i="29"/>
  <c r="AB74" i="29"/>
  <c r="AA74" i="29"/>
  <c r="Z74" i="29"/>
  <c r="Y74" i="29"/>
  <c r="P74" i="29"/>
  <c r="N74" i="29"/>
  <c r="AI73" i="29"/>
  <c r="AF73" i="29"/>
  <c r="AB73" i="29"/>
  <c r="AA73" i="29"/>
  <c r="Z73" i="29"/>
  <c r="Y73" i="29"/>
  <c r="P73" i="29"/>
  <c r="N73" i="29"/>
  <c r="AI72" i="29"/>
  <c r="AF72" i="29"/>
  <c r="AB72" i="29"/>
  <c r="AA72" i="29"/>
  <c r="Z72" i="29"/>
  <c r="Y72" i="29"/>
  <c r="P72" i="29"/>
  <c r="N72" i="29"/>
  <c r="AI71" i="29"/>
  <c r="AF71" i="29"/>
  <c r="P71" i="29"/>
  <c r="N71" i="29"/>
  <c r="AI70" i="29"/>
  <c r="AF70" i="29"/>
  <c r="AB70" i="29"/>
  <c r="AA70" i="29"/>
  <c r="Z70" i="29"/>
  <c r="Y70" i="29"/>
  <c r="P70" i="29"/>
  <c r="N70" i="29"/>
  <c r="AI69" i="29"/>
  <c r="AF69" i="29"/>
  <c r="AB69" i="29"/>
  <c r="AA69" i="29"/>
  <c r="Z69" i="29"/>
  <c r="Y69" i="29"/>
  <c r="P69" i="29"/>
  <c r="N69" i="29"/>
  <c r="AI68" i="29"/>
  <c r="AF68" i="29"/>
  <c r="AB68" i="29"/>
  <c r="AA68" i="29"/>
  <c r="Z68" i="29"/>
  <c r="Y68" i="29"/>
  <c r="P68" i="29"/>
  <c r="N68" i="29"/>
  <c r="AI67" i="29"/>
  <c r="AF67" i="29"/>
  <c r="AB67" i="29"/>
  <c r="AA67" i="29"/>
  <c r="Z67" i="29"/>
  <c r="Y67" i="29"/>
  <c r="P67" i="29"/>
  <c r="N67" i="29"/>
  <c r="AI66" i="29"/>
  <c r="AF66" i="29"/>
  <c r="P66" i="29"/>
  <c r="N66" i="29"/>
  <c r="AI65" i="29"/>
  <c r="AF65" i="29"/>
  <c r="AB65" i="29"/>
  <c r="AA65" i="29"/>
  <c r="Z65" i="29"/>
  <c r="Y65" i="29"/>
  <c r="P65" i="29"/>
  <c r="N65" i="29"/>
  <c r="AI64" i="29"/>
  <c r="AF64" i="29"/>
  <c r="AB64" i="29"/>
  <c r="AA64" i="29"/>
  <c r="Z64" i="29"/>
  <c r="Y64" i="29"/>
  <c r="P64" i="29"/>
  <c r="N64" i="29"/>
  <c r="AI63" i="29"/>
  <c r="AF63" i="29"/>
  <c r="P63" i="29"/>
  <c r="N63" i="29"/>
  <c r="AI62" i="29"/>
  <c r="AF62" i="29"/>
  <c r="AB62" i="29"/>
  <c r="AA62" i="29"/>
  <c r="Z62" i="29"/>
  <c r="Y62" i="29"/>
  <c r="P62" i="29"/>
  <c r="N62" i="29"/>
  <c r="AI61" i="29"/>
  <c r="AF61" i="29"/>
  <c r="AB61" i="29"/>
  <c r="AA61" i="29"/>
  <c r="Z61" i="29"/>
  <c r="Y61" i="29"/>
  <c r="P61" i="29"/>
  <c r="N61" i="29"/>
  <c r="AI60" i="29"/>
  <c r="AF60" i="29"/>
  <c r="P60" i="29"/>
  <c r="N60" i="29"/>
  <c r="AI59" i="29"/>
  <c r="AF59" i="29"/>
  <c r="AB59" i="29"/>
  <c r="AA59" i="29"/>
  <c r="Z59" i="29"/>
  <c r="Y59" i="29"/>
  <c r="P59" i="29"/>
  <c r="N59" i="29"/>
  <c r="AI58" i="29"/>
  <c r="AF58" i="29"/>
  <c r="AB58" i="29"/>
  <c r="AA58" i="29"/>
  <c r="Z58" i="29"/>
  <c r="Y58" i="29"/>
  <c r="P58" i="29"/>
  <c r="N58" i="29"/>
  <c r="AI57" i="29"/>
  <c r="AF57" i="29"/>
  <c r="AB57" i="29"/>
  <c r="AA57" i="29"/>
  <c r="Z57" i="29"/>
  <c r="Y57" i="29"/>
  <c r="P57" i="29"/>
  <c r="N57" i="29"/>
  <c r="AI56" i="29"/>
  <c r="AF56" i="29"/>
  <c r="AB56" i="29"/>
  <c r="AA56" i="29"/>
  <c r="Z56" i="29"/>
  <c r="Y56" i="29"/>
  <c r="P56" i="29"/>
  <c r="N56" i="29"/>
  <c r="AI55" i="29"/>
  <c r="AF55" i="29"/>
  <c r="P55" i="29"/>
  <c r="N55" i="29"/>
  <c r="AI54" i="29"/>
  <c r="AF54" i="29"/>
  <c r="AB54" i="29"/>
  <c r="AA54" i="29"/>
  <c r="Z54" i="29"/>
  <c r="Y54" i="29"/>
  <c r="P54" i="29"/>
  <c r="N54" i="29"/>
  <c r="AI53" i="29"/>
  <c r="AF53" i="29"/>
  <c r="AB53" i="29"/>
  <c r="AA53" i="29"/>
  <c r="Z53" i="29"/>
  <c r="Y53" i="29"/>
  <c r="P53" i="29"/>
  <c r="N53" i="29"/>
  <c r="AI52" i="29"/>
  <c r="AF52" i="29"/>
  <c r="P52" i="29"/>
  <c r="N52" i="29"/>
  <c r="AI51" i="29"/>
  <c r="AF51" i="29"/>
  <c r="AB51" i="29"/>
  <c r="AA51" i="29"/>
  <c r="Z51" i="29"/>
  <c r="Y51" i="29"/>
  <c r="P51" i="29"/>
  <c r="N51" i="29"/>
  <c r="AI50" i="29"/>
  <c r="AF50" i="29"/>
  <c r="AB50" i="29"/>
  <c r="AA50" i="29"/>
  <c r="Z50" i="29"/>
  <c r="Y50" i="29"/>
  <c r="P50" i="29"/>
  <c r="N50" i="29"/>
  <c r="AI49" i="29"/>
  <c r="AF49" i="29"/>
  <c r="P49" i="29"/>
  <c r="N49" i="29"/>
  <c r="AI48" i="29"/>
  <c r="AF48" i="29"/>
  <c r="AB48" i="29"/>
  <c r="AA48" i="29"/>
  <c r="Z48" i="29"/>
  <c r="Y48" i="29"/>
  <c r="P48" i="29"/>
  <c r="N48" i="29"/>
  <c r="AI47" i="29"/>
  <c r="AF47" i="29"/>
  <c r="AB47" i="29"/>
  <c r="AA47" i="29"/>
  <c r="Z47" i="29"/>
  <c r="Y47" i="29"/>
  <c r="P47" i="29"/>
  <c r="N47" i="29"/>
  <c r="AI46" i="29"/>
  <c r="AF46" i="29"/>
  <c r="AB46" i="29"/>
  <c r="AA46" i="29"/>
  <c r="Z46" i="29"/>
  <c r="Y46" i="29"/>
  <c r="P46" i="29"/>
  <c r="N46" i="29"/>
  <c r="AI45" i="29"/>
  <c r="AF45" i="29"/>
  <c r="AB45" i="29"/>
  <c r="AA45" i="29"/>
  <c r="Z45" i="29"/>
  <c r="Y45" i="29"/>
  <c r="P45" i="29"/>
  <c r="N45" i="29"/>
  <c r="AI44" i="29"/>
  <c r="AF44" i="29"/>
  <c r="P44" i="29"/>
  <c r="N44" i="29"/>
  <c r="AI43" i="29"/>
  <c r="AF43" i="29"/>
  <c r="AB43" i="29"/>
  <c r="AA43" i="29"/>
  <c r="Z43" i="29"/>
  <c r="Y43" i="29"/>
  <c r="P43" i="29"/>
  <c r="N43" i="29"/>
  <c r="AI42" i="29"/>
  <c r="AF42" i="29"/>
  <c r="AB42" i="29"/>
  <c r="AA42" i="29"/>
  <c r="Z42" i="29"/>
  <c r="Y42" i="29"/>
  <c r="P42" i="29"/>
  <c r="N42" i="29"/>
  <c r="AI41" i="29"/>
  <c r="AF41" i="29"/>
  <c r="P41" i="29"/>
  <c r="N41" i="29"/>
  <c r="AI40" i="29"/>
  <c r="AF40" i="29"/>
  <c r="P40" i="29"/>
  <c r="N40" i="29"/>
  <c r="AI39" i="29"/>
  <c r="AF39" i="29"/>
  <c r="AB39" i="29"/>
  <c r="AA39" i="29"/>
  <c r="Z39" i="29"/>
  <c r="Y39" i="29"/>
  <c r="P39" i="29"/>
  <c r="N39" i="29"/>
  <c r="AI38" i="29"/>
  <c r="AF38" i="29"/>
  <c r="AB38" i="29"/>
  <c r="AA38" i="29"/>
  <c r="Z38" i="29"/>
  <c r="Y38" i="29"/>
  <c r="P38" i="29"/>
  <c r="N38" i="29"/>
  <c r="AI37" i="29"/>
  <c r="AF37" i="29"/>
  <c r="AB37" i="29"/>
  <c r="AA37" i="29"/>
  <c r="Z37" i="29"/>
  <c r="Y37" i="29"/>
  <c r="P37" i="29"/>
  <c r="N37" i="29"/>
  <c r="AI36" i="29"/>
  <c r="AF36" i="29"/>
  <c r="AB36" i="29"/>
  <c r="AA36" i="29"/>
  <c r="Z36" i="29"/>
  <c r="Y36" i="29"/>
  <c r="P36" i="29"/>
  <c r="N36" i="29"/>
  <c r="AI35" i="29"/>
  <c r="AF35" i="29"/>
  <c r="P35" i="29"/>
  <c r="N35" i="29"/>
  <c r="AI34" i="29"/>
  <c r="AF34" i="29"/>
  <c r="AB34" i="29"/>
  <c r="AA34" i="29"/>
  <c r="Z34" i="29"/>
  <c r="Y34" i="29"/>
  <c r="P34" i="29"/>
  <c r="N34" i="29"/>
  <c r="AI33" i="29"/>
  <c r="AF33" i="29"/>
  <c r="AB33" i="29"/>
  <c r="AA33" i="29"/>
  <c r="Z33" i="29"/>
  <c r="Y33" i="29"/>
  <c r="P33" i="29"/>
  <c r="N33" i="29"/>
  <c r="AI32" i="29"/>
  <c r="AF32" i="29"/>
  <c r="AB32" i="29"/>
  <c r="AA32" i="29"/>
  <c r="Z32" i="29"/>
  <c r="Y32" i="29"/>
  <c r="P32" i="29"/>
  <c r="N32" i="29"/>
  <c r="AI31" i="29"/>
  <c r="AF31" i="29"/>
  <c r="AB31" i="29"/>
  <c r="AA31" i="29"/>
  <c r="Z31" i="29"/>
  <c r="Y31" i="29"/>
  <c r="P31" i="29"/>
  <c r="N31" i="29"/>
  <c r="AI30" i="29"/>
  <c r="AF30" i="29"/>
  <c r="P30" i="29"/>
  <c r="N30" i="29"/>
  <c r="AI29" i="29"/>
  <c r="AF29" i="29"/>
  <c r="AB29" i="29"/>
  <c r="AA29" i="29"/>
  <c r="Z29" i="29"/>
  <c r="Y29" i="29"/>
  <c r="P29" i="29"/>
  <c r="N29" i="29"/>
  <c r="AI28" i="29"/>
  <c r="AF28" i="29"/>
  <c r="AB28" i="29"/>
  <c r="AA28" i="29"/>
  <c r="Z28" i="29"/>
  <c r="Y28" i="29"/>
  <c r="P28" i="29"/>
  <c r="N28" i="29"/>
  <c r="AI27" i="29"/>
  <c r="AF27" i="29"/>
  <c r="P27" i="29"/>
  <c r="N27" i="29"/>
  <c r="AI26" i="29"/>
  <c r="AF26" i="29"/>
  <c r="P26" i="29"/>
  <c r="N26" i="29"/>
  <c r="AI25" i="29"/>
  <c r="AF25" i="29"/>
  <c r="AB25" i="29"/>
  <c r="AA25" i="29"/>
  <c r="Z25" i="29"/>
  <c r="Y25" i="29"/>
  <c r="P25" i="29"/>
  <c r="N25" i="29"/>
  <c r="AI24" i="29"/>
  <c r="AF24" i="29"/>
  <c r="AB24" i="29"/>
  <c r="AA24" i="29"/>
  <c r="Z24" i="29"/>
  <c r="Y24" i="29"/>
  <c r="P24" i="29"/>
  <c r="N24" i="29"/>
  <c r="AI23" i="29"/>
  <c r="AF23" i="29"/>
  <c r="AB23" i="29"/>
  <c r="AA23" i="29"/>
  <c r="Z23" i="29"/>
  <c r="Y23" i="29"/>
  <c r="P23" i="29"/>
  <c r="N23" i="29"/>
  <c r="AI22" i="29"/>
  <c r="AF22" i="29"/>
  <c r="AB22" i="29"/>
  <c r="AA22" i="29"/>
  <c r="Z22" i="29"/>
  <c r="Y22" i="29"/>
  <c r="P22" i="29"/>
  <c r="N22" i="29"/>
  <c r="AI21" i="29"/>
  <c r="AF21" i="29"/>
  <c r="AB21" i="29"/>
  <c r="AA21" i="29"/>
  <c r="Z21" i="29"/>
  <c r="Y21" i="29"/>
  <c r="P21" i="29"/>
  <c r="N21" i="29"/>
  <c r="W5" i="29"/>
  <c r="AY20" i="29"/>
  <c r="AY28" i="29"/>
  <c r="AI20" i="29"/>
  <c r="AF20" i="29"/>
  <c r="AB20" i="29"/>
  <c r="AA20" i="29"/>
  <c r="Z20" i="29"/>
  <c r="Y20" i="29"/>
  <c r="P20" i="29"/>
  <c r="N20" i="29"/>
  <c r="AI19" i="29"/>
  <c r="AF19" i="29"/>
  <c r="AB19" i="29"/>
  <c r="AA19" i="29"/>
  <c r="Z19" i="29"/>
  <c r="Y19" i="29"/>
  <c r="P19" i="29"/>
  <c r="N19" i="29"/>
  <c r="AI18" i="29"/>
  <c r="AF18" i="29"/>
  <c r="AB18" i="29"/>
  <c r="AA18" i="29"/>
  <c r="Z18" i="29"/>
  <c r="Y18" i="29"/>
  <c r="P18" i="29"/>
  <c r="N18" i="29"/>
  <c r="AI17" i="29"/>
  <c r="AF17" i="29"/>
  <c r="AB17" i="29"/>
  <c r="AA17" i="29"/>
  <c r="Z17" i="29"/>
  <c r="Y17" i="29"/>
  <c r="P17" i="29"/>
  <c r="N17" i="29"/>
  <c r="AI16" i="29"/>
  <c r="AF16" i="29"/>
  <c r="AB16" i="29"/>
  <c r="AA16" i="29"/>
  <c r="Z16" i="29"/>
  <c r="Y16" i="29"/>
  <c r="P16" i="29"/>
  <c r="N16" i="29"/>
  <c r="AI15" i="29"/>
  <c r="AF15" i="29"/>
  <c r="AB15" i="29"/>
  <c r="AA15" i="29"/>
  <c r="Z15" i="29"/>
  <c r="Y15" i="29"/>
  <c r="P15" i="29"/>
  <c r="N15" i="29"/>
  <c r="AI14" i="29"/>
  <c r="AF14" i="29"/>
  <c r="AB14" i="29"/>
  <c r="AA14" i="29"/>
  <c r="Z14" i="29"/>
  <c r="Y14" i="29"/>
  <c r="P14" i="29"/>
  <c r="N14" i="29"/>
  <c r="AI13" i="29"/>
  <c r="AF13" i="29"/>
  <c r="AB13" i="29"/>
  <c r="AA13" i="29"/>
  <c r="Z13" i="29"/>
  <c r="Y13" i="29"/>
  <c r="P13" i="29"/>
  <c r="N13" i="29"/>
  <c r="AI12" i="29"/>
  <c r="AF12" i="29"/>
  <c r="AB12" i="29"/>
  <c r="AA12" i="29"/>
  <c r="Z12" i="29"/>
  <c r="Y12" i="29"/>
  <c r="P12" i="29"/>
  <c r="N12" i="29"/>
  <c r="AI11" i="29"/>
  <c r="AF11" i="29"/>
  <c r="AB11" i="29"/>
  <c r="AA11" i="29"/>
  <c r="Z11" i="29"/>
  <c r="Y11" i="29"/>
  <c r="P11" i="29"/>
  <c r="N11" i="29"/>
  <c r="AI10" i="29"/>
  <c r="AF10" i="29"/>
  <c r="AB10" i="29"/>
  <c r="AA10" i="29"/>
  <c r="Z10" i="29"/>
  <c r="Y10" i="29"/>
  <c r="P10" i="29"/>
  <c r="N10" i="29"/>
  <c r="AI9" i="29"/>
  <c r="AF9" i="29"/>
  <c r="AB9" i="29"/>
  <c r="AA9" i="29"/>
  <c r="Z9" i="29"/>
  <c r="Y9" i="29"/>
  <c r="P9" i="29"/>
  <c r="N9" i="29"/>
  <c r="AI8" i="29"/>
  <c r="AB8" i="29"/>
  <c r="AA8" i="29"/>
  <c r="Z8" i="29"/>
  <c r="Y8" i="29"/>
  <c r="Q8" i="29"/>
  <c r="P8" i="29"/>
  <c r="N8" i="29"/>
  <c r="AH5" i="29"/>
  <c r="BB20" i="29"/>
  <c r="AH4" i="29"/>
  <c r="W4" i="29"/>
  <c r="AY19" i="29"/>
  <c r="AY27" i="29"/>
  <c r="C4" i="29"/>
  <c r="K34" i="29"/>
  <c r="AE34" i="29"/>
  <c r="AH3" i="29"/>
  <c r="W3" i="29"/>
  <c r="BB18" i="29"/>
  <c r="BB26" i="29"/>
  <c r="B272" i="28"/>
  <c r="A272" i="28"/>
  <c r="P271" i="28"/>
  <c r="B271" i="28"/>
  <c r="A271" i="28"/>
  <c r="P270" i="28"/>
  <c r="B270" i="28"/>
  <c r="A270" i="28"/>
  <c r="P269" i="28"/>
  <c r="B269" i="28"/>
  <c r="A269" i="28"/>
  <c r="P268" i="28"/>
  <c r="B268" i="28"/>
  <c r="A268" i="28"/>
  <c r="P267" i="28"/>
  <c r="B267" i="28"/>
  <c r="A267" i="28"/>
  <c r="P266" i="28"/>
  <c r="B266" i="28"/>
  <c r="A266" i="28"/>
  <c r="P265" i="28"/>
  <c r="B265" i="28"/>
  <c r="A265" i="28"/>
  <c r="P264" i="28"/>
  <c r="B264" i="28"/>
  <c r="A264" i="28"/>
  <c r="P263" i="28"/>
  <c r="B263" i="28"/>
  <c r="A263" i="28"/>
  <c r="P262" i="28"/>
  <c r="B262" i="28"/>
  <c r="A262" i="28"/>
  <c r="P261" i="28"/>
  <c r="B261" i="28"/>
  <c r="A261" i="28"/>
  <c r="P260" i="28"/>
  <c r="B260" i="28"/>
  <c r="A260" i="28"/>
  <c r="P259" i="28"/>
  <c r="B259" i="28"/>
  <c r="A259" i="28"/>
  <c r="P258" i="28"/>
  <c r="B258" i="28"/>
  <c r="A258" i="28"/>
  <c r="P257" i="28"/>
  <c r="B257" i="28"/>
  <c r="A257" i="28"/>
  <c r="P256" i="28"/>
  <c r="B256" i="28"/>
  <c r="A256" i="28"/>
  <c r="P255" i="28"/>
  <c r="B255" i="28"/>
  <c r="A255" i="28"/>
  <c r="P254" i="28"/>
  <c r="B254" i="28"/>
  <c r="A254" i="28"/>
  <c r="P253" i="28"/>
  <c r="B253" i="28"/>
  <c r="A253" i="28"/>
  <c r="P252" i="28"/>
  <c r="B252" i="28"/>
  <c r="A252" i="28"/>
  <c r="P251" i="28"/>
  <c r="B251" i="28"/>
  <c r="A251" i="28"/>
  <c r="P250" i="28"/>
  <c r="B250" i="28"/>
  <c r="A250" i="28"/>
  <c r="P249" i="28"/>
  <c r="B249" i="28"/>
  <c r="A249" i="28"/>
  <c r="P248" i="28"/>
  <c r="B248" i="28"/>
  <c r="A248" i="28"/>
  <c r="P247" i="28"/>
  <c r="B247" i="28"/>
  <c r="A247" i="28"/>
  <c r="P246" i="28"/>
  <c r="B246" i="28"/>
  <c r="A246" i="28"/>
  <c r="P245" i="28"/>
  <c r="B245" i="28"/>
  <c r="A245" i="28"/>
  <c r="P244" i="28"/>
  <c r="B244" i="28"/>
  <c r="A244" i="28"/>
  <c r="P243" i="28"/>
  <c r="B243" i="28"/>
  <c r="A243" i="28"/>
  <c r="P242" i="28"/>
  <c r="L242" i="28"/>
  <c r="H242" i="28"/>
  <c r="B242" i="28"/>
  <c r="A242" i="28"/>
  <c r="P241" i="28"/>
  <c r="L241" i="28"/>
  <c r="H241" i="28"/>
  <c r="B241" i="28"/>
  <c r="A241" i="28"/>
  <c r="P240" i="28"/>
  <c r="L240" i="28"/>
  <c r="H240" i="28"/>
  <c r="B240" i="28"/>
  <c r="A240" i="28"/>
  <c r="P239" i="28"/>
  <c r="L239" i="28"/>
  <c r="H239" i="28"/>
  <c r="B239" i="28"/>
  <c r="A239" i="28"/>
  <c r="P238" i="28"/>
  <c r="L238" i="28"/>
  <c r="H238" i="28"/>
  <c r="B238" i="28"/>
  <c r="A238" i="28"/>
  <c r="AJ237" i="28"/>
  <c r="AI237" i="28"/>
  <c r="P237" i="28"/>
  <c r="L237" i="28"/>
  <c r="H237" i="28"/>
  <c r="B237" i="28"/>
  <c r="A237" i="28"/>
  <c r="AJ236" i="28"/>
  <c r="AI236" i="28"/>
  <c r="P236" i="28"/>
  <c r="L236" i="28"/>
  <c r="H236" i="28"/>
  <c r="B236" i="28"/>
  <c r="A236" i="28"/>
  <c r="AJ235" i="28"/>
  <c r="AI235" i="28"/>
  <c r="P235" i="28"/>
  <c r="L235" i="28"/>
  <c r="H235" i="28"/>
  <c r="B235" i="28"/>
  <c r="A235" i="28"/>
  <c r="AJ234" i="28"/>
  <c r="AI234" i="28"/>
  <c r="P234" i="28"/>
  <c r="L234" i="28"/>
  <c r="H234" i="28"/>
  <c r="B234" i="28"/>
  <c r="A234" i="28"/>
  <c r="AJ233" i="28"/>
  <c r="AI233" i="28"/>
  <c r="P233" i="28"/>
  <c r="L233" i="28"/>
  <c r="H233" i="28"/>
  <c r="B233" i="28"/>
  <c r="A233" i="28"/>
  <c r="AJ232" i="28"/>
  <c r="AI232" i="28"/>
  <c r="P232" i="28"/>
  <c r="L232" i="28"/>
  <c r="H232" i="28"/>
  <c r="B232" i="28"/>
  <c r="A232" i="28"/>
  <c r="AJ231" i="28"/>
  <c r="AI231" i="28"/>
  <c r="P231" i="28"/>
  <c r="L231" i="28"/>
  <c r="H231" i="28"/>
  <c r="B231" i="28"/>
  <c r="A231" i="28"/>
  <c r="AJ230" i="28"/>
  <c r="AI230" i="28"/>
  <c r="P230" i="28"/>
  <c r="L230" i="28"/>
  <c r="H230" i="28"/>
  <c r="B230" i="28"/>
  <c r="A230" i="28"/>
  <c r="AJ229" i="28"/>
  <c r="AI229" i="28"/>
  <c r="P229" i="28"/>
  <c r="L229" i="28"/>
  <c r="H229" i="28"/>
  <c r="B229" i="28"/>
  <c r="A229" i="28"/>
  <c r="AJ228" i="28"/>
  <c r="AI228" i="28"/>
  <c r="P228" i="28"/>
  <c r="L228" i="28"/>
  <c r="H228" i="28"/>
  <c r="B228" i="28"/>
  <c r="A228" i="28"/>
  <c r="AJ227" i="28"/>
  <c r="AI227" i="28"/>
  <c r="P227" i="28"/>
  <c r="L227" i="28"/>
  <c r="H227" i="28"/>
  <c r="B227" i="28"/>
  <c r="A227" i="28"/>
  <c r="AJ226" i="28"/>
  <c r="AI226" i="28"/>
  <c r="P226" i="28"/>
  <c r="L226" i="28"/>
  <c r="H226" i="28"/>
  <c r="B226" i="28"/>
  <c r="A226" i="28"/>
  <c r="AJ225" i="28"/>
  <c r="AI225" i="28"/>
  <c r="P225" i="28"/>
  <c r="L225" i="28"/>
  <c r="H225" i="28"/>
  <c r="B225" i="28"/>
  <c r="A225" i="28"/>
  <c r="AJ224" i="28"/>
  <c r="AI224" i="28"/>
  <c r="P224" i="28"/>
  <c r="L224" i="28"/>
  <c r="H224" i="28"/>
  <c r="B224" i="28"/>
  <c r="A224" i="28"/>
  <c r="AJ223" i="28"/>
  <c r="AI223" i="28"/>
  <c r="P223" i="28"/>
  <c r="L223" i="28"/>
  <c r="H223" i="28"/>
  <c r="B223" i="28"/>
  <c r="A223" i="28"/>
  <c r="AJ222" i="28"/>
  <c r="AI222" i="28"/>
  <c r="P222" i="28"/>
  <c r="L222" i="28"/>
  <c r="H222" i="28"/>
  <c r="B222" i="28"/>
  <c r="A222" i="28"/>
  <c r="AJ221" i="28"/>
  <c r="AI221" i="28"/>
  <c r="P221" i="28"/>
  <c r="L221" i="28"/>
  <c r="H221" i="28"/>
  <c r="B221" i="28"/>
  <c r="A221" i="28"/>
  <c r="AJ220" i="28"/>
  <c r="AI220" i="28"/>
  <c r="P220" i="28"/>
  <c r="L220" i="28"/>
  <c r="H220" i="28"/>
  <c r="B220" i="28"/>
  <c r="A220" i="28"/>
  <c r="AJ219" i="28"/>
  <c r="AI219" i="28"/>
  <c r="P219" i="28"/>
  <c r="L219" i="28"/>
  <c r="H219" i="28"/>
  <c r="B219" i="28"/>
  <c r="A219" i="28"/>
  <c r="AJ218" i="28"/>
  <c r="AI218" i="28"/>
  <c r="P218" i="28"/>
  <c r="L218" i="28"/>
  <c r="H218" i="28"/>
  <c r="B218" i="28"/>
  <c r="A218" i="28"/>
  <c r="AJ217" i="28"/>
  <c r="AI217" i="28"/>
  <c r="P217" i="28"/>
  <c r="L217" i="28"/>
  <c r="J217" i="28"/>
  <c r="H217" i="28"/>
  <c r="B217" i="28"/>
  <c r="A217" i="28"/>
  <c r="AJ216" i="28"/>
  <c r="AI216" i="28"/>
  <c r="P216" i="28"/>
  <c r="L216" i="28"/>
  <c r="J216" i="28"/>
  <c r="H216" i="28"/>
  <c r="B216" i="28"/>
  <c r="A216" i="28"/>
  <c r="AI215" i="28"/>
  <c r="AE215" i="28"/>
  <c r="AJ215" i="28"/>
  <c r="P215" i="28"/>
  <c r="L215" i="28"/>
  <c r="J215" i="28"/>
  <c r="H215" i="28"/>
  <c r="B215" i="28"/>
  <c r="A215" i="28"/>
  <c r="AI214" i="28"/>
  <c r="AE214" i="28"/>
  <c r="AJ214" i="28"/>
  <c r="P214" i="28"/>
  <c r="L214" i="28"/>
  <c r="J214" i="28"/>
  <c r="H214" i="28"/>
  <c r="B214" i="28"/>
  <c r="A214" i="28"/>
  <c r="AI213" i="28"/>
  <c r="AE213" i="28"/>
  <c r="AJ213" i="28"/>
  <c r="P213" i="28"/>
  <c r="L213" i="28"/>
  <c r="J213" i="28"/>
  <c r="H213" i="28"/>
  <c r="B213" i="28"/>
  <c r="A213" i="28"/>
  <c r="AI212" i="28"/>
  <c r="AE212" i="28"/>
  <c r="AJ212" i="28"/>
  <c r="P212" i="28"/>
  <c r="L212" i="28"/>
  <c r="J212" i="28"/>
  <c r="H212" i="28"/>
  <c r="B212" i="28"/>
  <c r="A212" i="28"/>
  <c r="AI211" i="28"/>
  <c r="AE211" i="28"/>
  <c r="AJ211" i="28"/>
  <c r="P211" i="28"/>
  <c r="L211" i="28"/>
  <c r="J211" i="28"/>
  <c r="H211" i="28"/>
  <c r="B211" i="28"/>
  <c r="A211" i="28"/>
  <c r="AI210" i="28"/>
  <c r="AE210" i="28"/>
  <c r="AJ210" i="28"/>
  <c r="P210" i="28"/>
  <c r="L210" i="28"/>
  <c r="J210" i="28"/>
  <c r="H210" i="28"/>
  <c r="B210" i="28"/>
  <c r="A210" i="28"/>
  <c r="AI209" i="28"/>
  <c r="AE209" i="28"/>
  <c r="AJ209" i="28"/>
  <c r="P209" i="28"/>
  <c r="L209" i="28"/>
  <c r="J209" i="28"/>
  <c r="H209" i="28"/>
  <c r="B209" i="28"/>
  <c r="A209" i="28"/>
  <c r="AI208" i="28"/>
  <c r="AF208" i="28"/>
  <c r="AB208" i="28"/>
  <c r="AA208" i="28"/>
  <c r="Z208" i="28"/>
  <c r="Y208" i="28"/>
  <c r="P208" i="28"/>
  <c r="N208" i="28"/>
  <c r="J208" i="28"/>
  <c r="H208" i="28"/>
  <c r="B208" i="28"/>
  <c r="A208" i="28"/>
  <c r="AI207" i="28"/>
  <c r="AF207" i="28"/>
  <c r="AB207" i="28"/>
  <c r="AA207" i="28"/>
  <c r="Z207" i="28"/>
  <c r="Y207" i="28"/>
  <c r="P207" i="28"/>
  <c r="N207" i="28"/>
  <c r="J207" i="28"/>
  <c r="H207" i="28"/>
  <c r="B207" i="28"/>
  <c r="A207" i="28"/>
  <c r="AI206" i="28"/>
  <c r="AF206" i="28"/>
  <c r="AB206" i="28"/>
  <c r="AA206" i="28"/>
  <c r="Z206" i="28"/>
  <c r="Y206" i="28"/>
  <c r="P206" i="28"/>
  <c r="N206" i="28"/>
  <c r="J206" i="28"/>
  <c r="H206" i="28"/>
  <c r="B206" i="28"/>
  <c r="A206" i="28"/>
  <c r="AI205" i="28"/>
  <c r="AF205" i="28"/>
  <c r="AB205" i="28"/>
  <c r="AA205" i="28"/>
  <c r="Z205" i="28"/>
  <c r="Y205" i="28"/>
  <c r="P205" i="28"/>
  <c r="N205" i="28"/>
  <c r="J205" i="28"/>
  <c r="H205" i="28"/>
  <c r="B205" i="28"/>
  <c r="A205" i="28"/>
  <c r="AI204" i="28"/>
  <c r="AF204" i="28"/>
  <c r="AB204" i="28"/>
  <c r="AA204" i="28"/>
  <c r="Z204" i="28"/>
  <c r="Y204" i="28"/>
  <c r="P204" i="28"/>
  <c r="N204" i="28"/>
  <c r="J204" i="28"/>
  <c r="H204" i="28"/>
  <c r="B204" i="28"/>
  <c r="A204" i="28"/>
  <c r="AI203" i="28"/>
  <c r="AF203" i="28"/>
  <c r="AB203" i="28"/>
  <c r="AA203" i="28"/>
  <c r="Z203" i="28"/>
  <c r="Y203" i="28"/>
  <c r="P203" i="28"/>
  <c r="N203" i="28"/>
  <c r="J203" i="28"/>
  <c r="H203" i="28"/>
  <c r="B203" i="28"/>
  <c r="A203" i="28"/>
  <c r="AI202" i="28"/>
  <c r="AF202" i="28"/>
  <c r="AB202" i="28"/>
  <c r="AA202" i="28"/>
  <c r="Z202" i="28"/>
  <c r="Y202" i="28"/>
  <c r="P202" i="28"/>
  <c r="N202" i="28"/>
  <c r="J202" i="28"/>
  <c r="H202" i="28"/>
  <c r="B202" i="28"/>
  <c r="A202" i="28"/>
  <c r="AI201" i="28"/>
  <c r="AF201" i="28"/>
  <c r="AB201" i="28"/>
  <c r="AA201" i="28"/>
  <c r="Z201" i="28"/>
  <c r="Y201" i="28"/>
  <c r="P201" i="28"/>
  <c r="N201" i="28"/>
  <c r="H201" i="28"/>
  <c r="B201" i="28"/>
  <c r="AI200" i="28"/>
  <c r="AF200" i="28"/>
  <c r="AB200" i="28"/>
  <c r="AA200" i="28"/>
  <c r="Z200" i="28"/>
  <c r="Y200" i="28"/>
  <c r="P200" i="28"/>
  <c r="N200" i="28"/>
  <c r="AI199" i="28"/>
  <c r="AF199" i="28"/>
  <c r="AB199" i="28"/>
  <c r="AA199" i="28"/>
  <c r="Z199" i="28"/>
  <c r="Y199" i="28"/>
  <c r="P199" i="28"/>
  <c r="N199" i="28"/>
  <c r="AI198" i="28"/>
  <c r="AF198" i="28"/>
  <c r="AB198" i="28"/>
  <c r="AA198" i="28"/>
  <c r="Z198" i="28"/>
  <c r="Y198" i="28"/>
  <c r="P198" i="28"/>
  <c r="N198" i="28"/>
  <c r="AI197" i="28"/>
  <c r="AF197" i="28"/>
  <c r="AB197" i="28"/>
  <c r="AA197" i="28"/>
  <c r="Z197" i="28"/>
  <c r="Y197" i="28"/>
  <c r="P197" i="28"/>
  <c r="N197" i="28"/>
  <c r="AI196" i="28"/>
  <c r="AF196" i="28"/>
  <c r="AB196" i="28"/>
  <c r="AA196" i="28"/>
  <c r="Z196" i="28"/>
  <c r="Y196" i="28"/>
  <c r="P196" i="28"/>
  <c r="N196" i="28"/>
  <c r="AI195" i="28"/>
  <c r="AF195" i="28"/>
  <c r="AB195" i="28"/>
  <c r="AA195" i="28"/>
  <c r="Z195" i="28"/>
  <c r="Y195" i="28"/>
  <c r="P195" i="28"/>
  <c r="N195" i="28"/>
  <c r="AI194" i="28"/>
  <c r="AF194" i="28"/>
  <c r="AB194" i="28"/>
  <c r="AA194" i="28"/>
  <c r="Z194" i="28"/>
  <c r="Y194" i="28"/>
  <c r="P194" i="28"/>
  <c r="N194" i="28"/>
  <c r="AI193" i="28"/>
  <c r="AF193" i="28"/>
  <c r="AB193" i="28"/>
  <c r="AA193" i="28"/>
  <c r="Z193" i="28"/>
  <c r="Y193" i="28"/>
  <c r="P193" i="28"/>
  <c r="N193" i="28"/>
  <c r="AI192" i="28"/>
  <c r="AF192" i="28"/>
  <c r="AB192" i="28"/>
  <c r="AA192" i="28"/>
  <c r="Z192" i="28"/>
  <c r="Y192" i="28"/>
  <c r="P192" i="28"/>
  <c r="N192" i="28"/>
  <c r="AI191" i="28"/>
  <c r="AF191" i="28"/>
  <c r="AB191" i="28"/>
  <c r="AA191" i="28"/>
  <c r="Z191" i="28"/>
  <c r="Y191" i="28"/>
  <c r="P191" i="28"/>
  <c r="N191" i="28"/>
  <c r="AI190" i="28"/>
  <c r="AF190" i="28"/>
  <c r="AB190" i="28"/>
  <c r="AA190" i="28"/>
  <c r="Z190" i="28"/>
  <c r="Y190" i="28"/>
  <c r="P190" i="28"/>
  <c r="N190" i="28"/>
  <c r="AI189" i="28"/>
  <c r="AF189" i="28"/>
  <c r="AB189" i="28"/>
  <c r="AA189" i="28"/>
  <c r="Z189" i="28"/>
  <c r="Y189" i="28"/>
  <c r="P189" i="28"/>
  <c r="N189" i="28"/>
  <c r="AI188" i="28"/>
  <c r="AF188" i="28"/>
  <c r="AB188" i="28"/>
  <c r="AA188" i="28"/>
  <c r="Z188" i="28"/>
  <c r="Y188" i="28"/>
  <c r="P188" i="28"/>
  <c r="N188" i="28"/>
  <c r="AI187" i="28"/>
  <c r="AF187" i="28"/>
  <c r="AB187" i="28"/>
  <c r="AA187" i="28"/>
  <c r="Z187" i="28"/>
  <c r="Y187" i="28"/>
  <c r="P187" i="28"/>
  <c r="N187" i="28"/>
  <c r="AI186" i="28"/>
  <c r="AF186" i="28"/>
  <c r="AB186" i="28"/>
  <c r="AA186" i="28"/>
  <c r="Z186" i="28"/>
  <c r="Y186" i="28"/>
  <c r="P186" i="28"/>
  <c r="N186" i="28"/>
  <c r="AI185" i="28"/>
  <c r="AF185" i="28"/>
  <c r="AB185" i="28"/>
  <c r="AA185" i="28"/>
  <c r="Z185" i="28"/>
  <c r="Y185" i="28"/>
  <c r="P185" i="28"/>
  <c r="N185" i="28"/>
  <c r="AI184" i="28"/>
  <c r="AF184" i="28"/>
  <c r="AB184" i="28"/>
  <c r="AA184" i="28"/>
  <c r="Z184" i="28"/>
  <c r="Y184" i="28"/>
  <c r="P184" i="28"/>
  <c r="N184" i="28"/>
  <c r="AI183" i="28"/>
  <c r="AF183" i="28"/>
  <c r="AB183" i="28"/>
  <c r="AA183" i="28"/>
  <c r="Z183" i="28"/>
  <c r="Y183" i="28"/>
  <c r="P183" i="28"/>
  <c r="N183" i="28"/>
  <c r="AI182" i="28"/>
  <c r="AF182" i="28"/>
  <c r="AB182" i="28"/>
  <c r="AA182" i="28"/>
  <c r="Z182" i="28"/>
  <c r="Y182" i="28"/>
  <c r="P182" i="28"/>
  <c r="N182" i="28"/>
  <c r="AI181" i="28"/>
  <c r="AF181" i="28"/>
  <c r="AB181" i="28"/>
  <c r="AA181" i="28"/>
  <c r="Z181" i="28"/>
  <c r="Y181" i="28"/>
  <c r="P181" i="28"/>
  <c r="N181" i="28"/>
  <c r="AI180" i="28"/>
  <c r="AF180" i="28"/>
  <c r="AB180" i="28"/>
  <c r="AA180" i="28"/>
  <c r="Z180" i="28"/>
  <c r="Y180" i="28"/>
  <c r="P180" i="28"/>
  <c r="N180" i="28"/>
  <c r="AI179" i="28"/>
  <c r="AF179" i="28"/>
  <c r="AB179" i="28"/>
  <c r="AA179" i="28"/>
  <c r="Z179" i="28"/>
  <c r="Y179" i="28"/>
  <c r="P179" i="28"/>
  <c r="N179" i="28"/>
  <c r="AI178" i="28"/>
  <c r="AF178" i="28"/>
  <c r="AB178" i="28"/>
  <c r="AA178" i="28"/>
  <c r="Z178" i="28"/>
  <c r="Y178" i="28"/>
  <c r="P178" i="28"/>
  <c r="N178" i="28"/>
  <c r="AI177" i="28"/>
  <c r="AF177" i="28"/>
  <c r="AB177" i="28"/>
  <c r="AA177" i="28"/>
  <c r="Z177" i="28"/>
  <c r="Y177" i="28"/>
  <c r="P177" i="28"/>
  <c r="N177" i="28"/>
  <c r="AI176" i="28"/>
  <c r="AF176" i="28"/>
  <c r="AB176" i="28"/>
  <c r="AA176" i="28"/>
  <c r="Z176" i="28"/>
  <c r="Y176" i="28"/>
  <c r="P176" i="28"/>
  <c r="N176" i="28"/>
  <c r="AI175" i="28"/>
  <c r="AF175" i="28"/>
  <c r="AB175" i="28"/>
  <c r="AA175" i="28"/>
  <c r="Z175" i="28"/>
  <c r="Y175" i="28"/>
  <c r="P175" i="28"/>
  <c r="N175" i="28"/>
  <c r="AI174" i="28"/>
  <c r="AF174" i="28"/>
  <c r="AB174" i="28"/>
  <c r="AA174" i="28"/>
  <c r="Z174" i="28"/>
  <c r="Y174" i="28"/>
  <c r="R174" i="28"/>
  <c r="P174" i="28"/>
  <c r="N174" i="28"/>
  <c r="AI173" i="28"/>
  <c r="AF173" i="28"/>
  <c r="AB173" i="28"/>
  <c r="AA173" i="28"/>
  <c r="Z173" i="28"/>
  <c r="Y173" i="28"/>
  <c r="R173" i="28"/>
  <c r="P173" i="28"/>
  <c r="N173" i="28"/>
  <c r="AI172" i="28"/>
  <c r="AF172" i="28"/>
  <c r="AB172" i="28"/>
  <c r="AA172" i="28"/>
  <c r="Z172" i="28"/>
  <c r="Y172" i="28"/>
  <c r="R172" i="28"/>
  <c r="P172" i="28"/>
  <c r="N172" i="28"/>
  <c r="AI171" i="28"/>
  <c r="AF171" i="28"/>
  <c r="AB171" i="28"/>
  <c r="AA171" i="28"/>
  <c r="Z171" i="28"/>
  <c r="Y171" i="28"/>
  <c r="R171" i="28"/>
  <c r="P171" i="28"/>
  <c r="N171" i="28"/>
  <c r="AI170" i="28"/>
  <c r="AF170" i="28"/>
  <c r="AB170" i="28"/>
  <c r="AA170" i="28"/>
  <c r="Z170" i="28"/>
  <c r="Y170" i="28"/>
  <c r="R170" i="28"/>
  <c r="P170" i="28"/>
  <c r="N170" i="28"/>
  <c r="AI169" i="28"/>
  <c r="AF169" i="28"/>
  <c r="AB169" i="28"/>
  <c r="AA169" i="28"/>
  <c r="Z169" i="28"/>
  <c r="Y169" i="28"/>
  <c r="R169" i="28"/>
  <c r="P169" i="28"/>
  <c r="N169" i="28"/>
  <c r="AI168" i="28"/>
  <c r="AF168" i="28"/>
  <c r="AB168" i="28"/>
  <c r="AA168" i="28"/>
  <c r="Z168" i="28"/>
  <c r="Y168" i="28"/>
  <c r="R168" i="28"/>
  <c r="P168" i="28"/>
  <c r="N168" i="28"/>
  <c r="AI167" i="28"/>
  <c r="AF167" i="28"/>
  <c r="AB167" i="28"/>
  <c r="AA167" i="28"/>
  <c r="Z167" i="28"/>
  <c r="Y167" i="28"/>
  <c r="R167" i="28"/>
  <c r="P167" i="28"/>
  <c r="N167" i="28"/>
  <c r="AI166" i="28"/>
  <c r="AF166" i="28"/>
  <c r="AB166" i="28"/>
  <c r="AA166" i="28"/>
  <c r="Z166" i="28"/>
  <c r="Y166" i="28"/>
  <c r="R166" i="28"/>
  <c r="P166" i="28"/>
  <c r="N166" i="28"/>
  <c r="AI165" i="28"/>
  <c r="AF165" i="28"/>
  <c r="AB165" i="28"/>
  <c r="AA165" i="28"/>
  <c r="Z165" i="28"/>
  <c r="Y165" i="28"/>
  <c r="R165" i="28"/>
  <c r="P165" i="28"/>
  <c r="N165" i="28"/>
  <c r="AI164" i="28"/>
  <c r="AF164" i="28"/>
  <c r="AB164" i="28"/>
  <c r="AA164" i="28"/>
  <c r="Z164" i="28"/>
  <c r="Y164" i="28"/>
  <c r="R164" i="28"/>
  <c r="P164" i="28"/>
  <c r="N164" i="28"/>
  <c r="AI163" i="28"/>
  <c r="AF163" i="28"/>
  <c r="AB163" i="28"/>
  <c r="AA163" i="28"/>
  <c r="Z163" i="28"/>
  <c r="Y163" i="28"/>
  <c r="R163" i="28"/>
  <c r="P163" i="28"/>
  <c r="N163" i="28"/>
  <c r="AI162" i="28"/>
  <c r="AF162" i="28"/>
  <c r="AB162" i="28"/>
  <c r="AA162" i="28"/>
  <c r="Z162" i="28"/>
  <c r="Y162" i="28"/>
  <c r="R162" i="28"/>
  <c r="P162" i="28"/>
  <c r="N162" i="28"/>
  <c r="AI161" i="28"/>
  <c r="AF161" i="28"/>
  <c r="AB161" i="28"/>
  <c r="AA161" i="28"/>
  <c r="Z161" i="28"/>
  <c r="Y161" i="28"/>
  <c r="R161" i="28"/>
  <c r="P161" i="28"/>
  <c r="N161" i="28"/>
  <c r="AI160" i="28"/>
  <c r="AF160" i="28"/>
  <c r="AB160" i="28"/>
  <c r="AA160" i="28"/>
  <c r="Z160" i="28"/>
  <c r="Y160" i="28"/>
  <c r="R160" i="28"/>
  <c r="P160" i="28"/>
  <c r="N160" i="28"/>
  <c r="AI159" i="28"/>
  <c r="AF159" i="28"/>
  <c r="AB159" i="28"/>
  <c r="AA159" i="28"/>
  <c r="Z159" i="28"/>
  <c r="Y159" i="28"/>
  <c r="R159" i="28"/>
  <c r="P159" i="28"/>
  <c r="N159" i="28"/>
  <c r="AI158" i="28"/>
  <c r="AF158" i="28"/>
  <c r="AB158" i="28"/>
  <c r="AA158" i="28"/>
  <c r="Z158" i="28"/>
  <c r="Y158" i="28"/>
  <c r="R158" i="28"/>
  <c r="P158" i="28"/>
  <c r="N158" i="28"/>
  <c r="AI157" i="28"/>
  <c r="AF157" i="28"/>
  <c r="AB157" i="28"/>
  <c r="AA157" i="28"/>
  <c r="Z157" i="28"/>
  <c r="Y157" i="28"/>
  <c r="R157" i="28"/>
  <c r="P157" i="28"/>
  <c r="N157" i="28"/>
  <c r="AI156" i="28"/>
  <c r="AF156" i="28"/>
  <c r="AB156" i="28"/>
  <c r="AA156" i="28"/>
  <c r="Z156" i="28"/>
  <c r="Y156" i="28"/>
  <c r="R156" i="28"/>
  <c r="P156" i="28"/>
  <c r="N156" i="28"/>
  <c r="AI155" i="28"/>
  <c r="AF155" i="28"/>
  <c r="AB155" i="28"/>
  <c r="AA155" i="28"/>
  <c r="Z155" i="28"/>
  <c r="Y155" i="28"/>
  <c r="P155" i="28"/>
  <c r="N155" i="28"/>
  <c r="AI154" i="28"/>
  <c r="AF154" i="28"/>
  <c r="AB154" i="28"/>
  <c r="AA154" i="28"/>
  <c r="Z154" i="28"/>
  <c r="Y154" i="28"/>
  <c r="P154" i="28"/>
  <c r="N154" i="28"/>
  <c r="AI153" i="28"/>
  <c r="AF153" i="28"/>
  <c r="AB153" i="28"/>
  <c r="AA153" i="28"/>
  <c r="Z153" i="28"/>
  <c r="Y153" i="28"/>
  <c r="P153" i="28"/>
  <c r="N153" i="28"/>
  <c r="AI152" i="28"/>
  <c r="AF152" i="28"/>
  <c r="AB152" i="28"/>
  <c r="AA152" i="28"/>
  <c r="Z152" i="28"/>
  <c r="Y152" i="28"/>
  <c r="P152" i="28"/>
  <c r="N152" i="28"/>
  <c r="AI151" i="28"/>
  <c r="AF151" i="28"/>
  <c r="AB151" i="28"/>
  <c r="AA151" i="28"/>
  <c r="Z151" i="28"/>
  <c r="Y151" i="28"/>
  <c r="P151" i="28"/>
  <c r="N151" i="28"/>
  <c r="AI150" i="28"/>
  <c r="AF150" i="28"/>
  <c r="AB150" i="28"/>
  <c r="AA150" i="28"/>
  <c r="Z150" i="28"/>
  <c r="Y150" i="28"/>
  <c r="P150" i="28"/>
  <c r="N150" i="28"/>
  <c r="AI149" i="28"/>
  <c r="AF149" i="28"/>
  <c r="AB149" i="28"/>
  <c r="AA149" i="28"/>
  <c r="Z149" i="28"/>
  <c r="Y149" i="28"/>
  <c r="P149" i="28"/>
  <c r="N149" i="28"/>
  <c r="AI148" i="28"/>
  <c r="AF148" i="28"/>
  <c r="AB148" i="28"/>
  <c r="AA148" i="28"/>
  <c r="Z148" i="28"/>
  <c r="Y148" i="28"/>
  <c r="P148" i="28"/>
  <c r="N148" i="28"/>
  <c r="AI147" i="28"/>
  <c r="AF147" i="28"/>
  <c r="AB147" i="28"/>
  <c r="AA147" i="28"/>
  <c r="Z147" i="28"/>
  <c r="Y147" i="28"/>
  <c r="P147" i="28"/>
  <c r="N147" i="28"/>
  <c r="AI146" i="28"/>
  <c r="AF146" i="28"/>
  <c r="AB146" i="28"/>
  <c r="AA146" i="28"/>
  <c r="Z146" i="28"/>
  <c r="Y146" i="28"/>
  <c r="P146" i="28"/>
  <c r="N146" i="28"/>
  <c r="AI145" i="28"/>
  <c r="AF145" i="28"/>
  <c r="AB145" i="28"/>
  <c r="AA145" i="28"/>
  <c r="Z145" i="28"/>
  <c r="Y145" i="28"/>
  <c r="P145" i="28"/>
  <c r="N145" i="28"/>
  <c r="AI144" i="28"/>
  <c r="AF144" i="28"/>
  <c r="AB144" i="28"/>
  <c r="AA144" i="28"/>
  <c r="Z144" i="28"/>
  <c r="Y144" i="28"/>
  <c r="P144" i="28"/>
  <c r="N144" i="28"/>
  <c r="AI143" i="28"/>
  <c r="AF143" i="28"/>
  <c r="AB143" i="28"/>
  <c r="AA143" i="28"/>
  <c r="Z143" i="28"/>
  <c r="Y143" i="28"/>
  <c r="P143" i="28"/>
  <c r="N143" i="28"/>
  <c r="AI142" i="28"/>
  <c r="AF142" i="28"/>
  <c r="AB142" i="28"/>
  <c r="AA142" i="28"/>
  <c r="Z142" i="28"/>
  <c r="Y142" i="28"/>
  <c r="P142" i="28"/>
  <c r="N142" i="28"/>
  <c r="AI141" i="28"/>
  <c r="AF141" i="28"/>
  <c r="AB141" i="28"/>
  <c r="AA141" i="28"/>
  <c r="Z141" i="28"/>
  <c r="Y141" i="28"/>
  <c r="P141" i="28"/>
  <c r="N141" i="28"/>
  <c r="AI140" i="28"/>
  <c r="AF140" i="28"/>
  <c r="AB140" i="28"/>
  <c r="AA140" i="28"/>
  <c r="Z140" i="28"/>
  <c r="Y140" i="28"/>
  <c r="P140" i="28"/>
  <c r="N140" i="28"/>
  <c r="AI139" i="28"/>
  <c r="AF139" i="28"/>
  <c r="AB139" i="28"/>
  <c r="AA139" i="28"/>
  <c r="Z139" i="28"/>
  <c r="Y139" i="28"/>
  <c r="P139" i="28"/>
  <c r="N139" i="28"/>
  <c r="AI138" i="28"/>
  <c r="AF138" i="28"/>
  <c r="AB138" i="28"/>
  <c r="AA138" i="28"/>
  <c r="Z138" i="28"/>
  <c r="Y138" i="28"/>
  <c r="P138" i="28"/>
  <c r="N138" i="28"/>
  <c r="AI137" i="28"/>
  <c r="AF137" i="28"/>
  <c r="AB137" i="28"/>
  <c r="AA137" i="28"/>
  <c r="Z137" i="28"/>
  <c r="Y137" i="28"/>
  <c r="P137" i="28"/>
  <c r="N137" i="28"/>
  <c r="AI136" i="28"/>
  <c r="AF136" i="28"/>
  <c r="AB136" i="28"/>
  <c r="AA136" i="28"/>
  <c r="Z136" i="28"/>
  <c r="Y136" i="28"/>
  <c r="P136" i="28"/>
  <c r="N136" i="28"/>
  <c r="AI135" i="28"/>
  <c r="AF135" i="28"/>
  <c r="AB135" i="28"/>
  <c r="AA135" i="28"/>
  <c r="Z135" i="28"/>
  <c r="Y135" i="28"/>
  <c r="P135" i="28"/>
  <c r="N135" i="28"/>
  <c r="AI134" i="28"/>
  <c r="AF134" i="28"/>
  <c r="AB134" i="28"/>
  <c r="AA134" i="28"/>
  <c r="Z134" i="28"/>
  <c r="Y134" i="28"/>
  <c r="P134" i="28"/>
  <c r="N134" i="28"/>
  <c r="AI133" i="28"/>
  <c r="AF133" i="28"/>
  <c r="AB133" i="28"/>
  <c r="AA133" i="28"/>
  <c r="Z133" i="28"/>
  <c r="Y133" i="28"/>
  <c r="P133" i="28"/>
  <c r="N133" i="28"/>
  <c r="AI132" i="28"/>
  <c r="AF132" i="28"/>
  <c r="AB132" i="28"/>
  <c r="AA132" i="28"/>
  <c r="Z132" i="28"/>
  <c r="Y132" i="28"/>
  <c r="P132" i="28"/>
  <c r="N132" i="28"/>
  <c r="AI131" i="28"/>
  <c r="AF131" i="28"/>
  <c r="AB131" i="28"/>
  <c r="AA131" i="28"/>
  <c r="Z131" i="28"/>
  <c r="Y131" i="28"/>
  <c r="P131" i="28"/>
  <c r="N131" i="28"/>
  <c r="AI130" i="28"/>
  <c r="AF130" i="28"/>
  <c r="AB130" i="28"/>
  <c r="AA130" i="28"/>
  <c r="Z130" i="28"/>
  <c r="Y130" i="28"/>
  <c r="P130" i="28"/>
  <c r="N130" i="28"/>
  <c r="AI129" i="28"/>
  <c r="AF129" i="28"/>
  <c r="AB129" i="28"/>
  <c r="AA129" i="28"/>
  <c r="Z129" i="28"/>
  <c r="Y129" i="28"/>
  <c r="P129" i="28"/>
  <c r="N129" i="28"/>
  <c r="AI128" i="28"/>
  <c r="AF128" i="28"/>
  <c r="AB128" i="28"/>
  <c r="AA128" i="28"/>
  <c r="Z128" i="28"/>
  <c r="Y128" i="28"/>
  <c r="P128" i="28"/>
  <c r="N128" i="28"/>
  <c r="AI127" i="28"/>
  <c r="AF127" i="28"/>
  <c r="AB127" i="28"/>
  <c r="AA127" i="28"/>
  <c r="Z127" i="28"/>
  <c r="Y127" i="28"/>
  <c r="P127" i="28"/>
  <c r="N127" i="28"/>
  <c r="AI126" i="28"/>
  <c r="AF126" i="28"/>
  <c r="AB126" i="28"/>
  <c r="AA126" i="28"/>
  <c r="Z126" i="28"/>
  <c r="Y126" i="28"/>
  <c r="P126" i="28"/>
  <c r="N126" i="28"/>
  <c r="AI125" i="28"/>
  <c r="AF125" i="28"/>
  <c r="AB125" i="28"/>
  <c r="AA125" i="28"/>
  <c r="Z125" i="28"/>
  <c r="Y125" i="28"/>
  <c r="P125" i="28"/>
  <c r="N125" i="28"/>
  <c r="AI124" i="28"/>
  <c r="AF124" i="28"/>
  <c r="AB124" i="28"/>
  <c r="AA124" i="28"/>
  <c r="Z124" i="28"/>
  <c r="Y124" i="28"/>
  <c r="P124" i="28"/>
  <c r="N124" i="28"/>
  <c r="AI123" i="28"/>
  <c r="AF123" i="28"/>
  <c r="AB123" i="28"/>
  <c r="AA123" i="28"/>
  <c r="Z123" i="28"/>
  <c r="Y123" i="28"/>
  <c r="P123" i="28"/>
  <c r="N123" i="28"/>
  <c r="AI122" i="28"/>
  <c r="AF122" i="28"/>
  <c r="AB122" i="28"/>
  <c r="AA122" i="28"/>
  <c r="Z122" i="28"/>
  <c r="Y122" i="28"/>
  <c r="P122" i="28"/>
  <c r="N122" i="28"/>
  <c r="AI121" i="28"/>
  <c r="AF121" i="28"/>
  <c r="AB121" i="28"/>
  <c r="AA121" i="28"/>
  <c r="Z121" i="28"/>
  <c r="Y121" i="28"/>
  <c r="P121" i="28"/>
  <c r="N121" i="28"/>
  <c r="AI120" i="28"/>
  <c r="AF120" i="28"/>
  <c r="AB120" i="28"/>
  <c r="AA120" i="28"/>
  <c r="Z120" i="28"/>
  <c r="Y120" i="28"/>
  <c r="P120" i="28"/>
  <c r="N120" i="28"/>
  <c r="AI119" i="28"/>
  <c r="AF119" i="28"/>
  <c r="AB119" i="28"/>
  <c r="AA119" i="28"/>
  <c r="Z119" i="28"/>
  <c r="Y119" i="28"/>
  <c r="P119" i="28"/>
  <c r="N119" i="28"/>
  <c r="AI118" i="28"/>
  <c r="AF118" i="28"/>
  <c r="AB118" i="28"/>
  <c r="AA118" i="28"/>
  <c r="Z118" i="28"/>
  <c r="Y118" i="28"/>
  <c r="P118" i="28"/>
  <c r="N118" i="28"/>
  <c r="AI117" i="28"/>
  <c r="AF117" i="28"/>
  <c r="AB117" i="28"/>
  <c r="AA117" i="28"/>
  <c r="Z117" i="28"/>
  <c r="Y117" i="28"/>
  <c r="P117" i="28"/>
  <c r="N117" i="28"/>
  <c r="AI116" i="28"/>
  <c r="AF116" i="28"/>
  <c r="AB116" i="28"/>
  <c r="AA116" i="28"/>
  <c r="Z116" i="28"/>
  <c r="Y116" i="28"/>
  <c r="P116" i="28"/>
  <c r="N116" i="28"/>
  <c r="AI115" i="28"/>
  <c r="AF115" i="28"/>
  <c r="AB115" i="28"/>
  <c r="AA115" i="28"/>
  <c r="Z115" i="28"/>
  <c r="Y115" i="28"/>
  <c r="P115" i="28"/>
  <c r="N115" i="28"/>
  <c r="AI114" i="28"/>
  <c r="AF114" i="28"/>
  <c r="AB114" i="28"/>
  <c r="AA114" i="28"/>
  <c r="Z114" i="28"/>
  <c r="Y114" i="28"/>
  <c r="P114" i="28"/>
  <c r="N114" i="28"/>
  <c r="AI113" i="28"/>
  <c r="AF113" i="28"/>
  <c r="AB113" i="28"/>
  <c r="AA113" i="28"/>
  <c r="Z113" i="28"/>
  <c r="Y113" i="28"/>
  <c r="P113" i="28"/>
  <c r="N113" i="28"/>
  <c r="AI112" i="28"/>
  <c r="AF112" i="28"/>
  <c r="AB112" i="28"/>
  <c r="AA112" i="28"/>
  <c r="Z112" i="28"/>
  <c r="Y112" i="28"/>
  <c r="P112" i="28"/>
  <c r="N112" i="28"/>
  <c r="AI111" i="28"/>
  <c r="AF111" i="28"/>
  <c r="AB111" i="28"/>
  <c r="AA111" i="28"/>
  <c r="Z111" i="28"/>
  <c r="Y111" i="28"/>
  <c r="P111" i="28"/>
  <c r="N111" i="28"/>
  <c r="AI110" i="28"/>
  <c r="AF110" i="28"/>
  <c r="AB110" i="28"/>
  <c r="AA110" i="28"/>
  <c r="Z110" i="28"/>
  <c r="Y110" i="28"/>
  <c r="P110" i="28"/>
  <c r="N110" i="28"/>
  <c r="AI109" i="28"/>
  <c r="AF109" i="28"/>
  <c r="AB109" i="28"/>
  <c r="AA109" i="28"/>
  <c r="Z109" i="28"/>
  <c r="Y109" i="28"/>
  <c r="P109" i="28"/>
  <c r="N109" i="28"/>
  <c r="AI108" i="28"/>
  <c r="AF108" i="28"/>
  <c r="AB108" i="28"/>
  <c r="AA108" i="28"/>
  <c r="Z108" i="28"/>
  <c r="Y108" i="28"/>
  <c r="P108" i="28"/>
  <c r="N108" i="28"/>
  <c r="AI107" i="28"/>
  <c r="AF107" i="28"/>
  <c r="AB107" i="28"/>
  <c r="AA107" i="28"/>
  <c r="Z107" i="28"/>
  <c r="Y107" i="28"/>
  <c r="P107" i="28"/>
  <c r="N107" i="28"/>
  <c r="AI106" i="28"/>
  <c r="AF106" i="28"/>
  <c r="AB106" i="28"/>
  <c r="AA106" i="28"/>
  <c r="Z106" i="28"/>
  <c r="Y106" i="28"/>
  <c r="P106" i="28"/>
  <c r="N106" i="28"/>
  <c r="AI105" i="28"/>
  <c r="AF105" i="28"/>
  <c r="AB105" i="28"/>
  <c r="AA105" i="28"/>
  <c r="Z105" i="28"/>
  <c r="Y105" i="28"/>
  <c r="P105" i="28"/>
  <c r="N105" i="28"/>
  <c r="AI104" i="28"/>
  <c r="AF104" i="28"/>
  <c r="AB104" i="28"/>
  <c r="AA104" i="28"/>
  <c r="Z104" i="28"/>
  <c r="Y104" i="28"/>
  <c r="P104" i="28"/>
  <c r="N104" i="28"/>
  <c r="AI103" i="28"/>
  <c r="AF103" i="28"/>
  <c r="AB103" i="28"/>
  <c r="AA103" i="28"/>
  <c r="Z103" i="28"/>
  <c r="Y103" i="28"/>
  <c r="P103" i="28"/>
  <c r="N103" i="28"/>
  <c r="AI102" i="28"/>
  <c r="AF102" i="28"/>
  <c r="AB102" i="28"/>
  <c r="AA102" i="28"/>
  <c r="Z102" i="28"/>
  <c r="Y102" i="28"/>
  <c r="P102" i="28"/>
  <c r="N102" i="28"/>
  <c r="AI101" i="28"/>
  <c r="AF101" i="28"/>
  <c r="AB101" i="28"/>
  <c r="AA101" i="28"/>
  <c r="Z101" i="28"/>
  <c r="Y101" i="28"/>
  <c r="P101" i="28"/>
  <c r="N101" i="28"/>
  <c r="AI100" i="28"/>
  <c r="AF100" i="28"/>
  <c r="AB100" i="28"/>
  <c r="AA100" i="28"/>
  <c r="Z100" i="28"/>
  <c r="Y100" i="28"/>
  <c r="P100" i="28"/>
  <c r="N100" i="28"/>
  <c r="AI99" i="28"/>
  <c r="AF99" i="28"/>
  <c r="AB99" i="28"/>
  <c r="AA99" i="28"/>
  <c r="Z99" i="28"/>
  <c r="Y99" i="28"/>
  <c r="P99" i="28"/>
  <c r="N99" i="28"/>
  <c r="AI98" i="28"/>
  <c r="AF98" i="28"/>
  <c r="AB98" i="28"/>
  <c r="AA98" i="28"/>
  <c r="Z98" i="28"/>
  <c r="Y98" i="28"/>
  <c r="P98" i="28"/>
  <c r="N98" i="28"/>
  <c r="AI97" i="28"/>
  <c r="AF97" i="28"/>
  <c r="AB97" i="28"/>
  <c r="AA97" i="28"/>
  <c r="Z97" i="28"/>
  <c r="Y97" i="28"/>
  <c r="P97" i="28"/>
  <c r="N97" i="28"/>
  <c r="AI96" i="28"/>
  <c r="AF96" i="28"/>
  <c r="AB96" i="28"/>
  <c r="AA96" i="28"/>
  <c r="Z96" i="28"/>
  <c r="Y96" i="28"/>
  <c r="P96" i="28"/>
  <c r="N96" i="28"/>
  <c r="AI95" i="28"/>
  <c r="AF95" i="28"/>
  <c r="AB95" i="28"/>
  <c r="AA95" i="28"/>
  <c r="Z95" i="28"/>
  <c r="Y95" i="28"/>
  <c r="P95" i="28"/>
  <c r="N95" i="28"/>
  <c r="AI94" i="28"/>
  <c r="AF94" i="28"/>
  <c r="AB94" i="28"/>
  <c r="AA94" i="28"/>
  <c r="Z94" i="28"/>
  <c r="Y94" i="28"/>
  <c r="P94" i="28"/>
  <c r="N94" i="28"/>
  <c r="AI93" i="28"/>
  <c r="AF93" i="28"/>
  <c r="AB93" i="28"/>
  <c r="AA93" i="28"/>
  <c r="Z93" i="28"/>
  <c r="Y93" i="28"/>
  <c r="P93" i="28"/>
  <c r="N93" i="28"/>
  <c r="AI92" i="28"/>
  <c r="AF92" i="28"/>
  <c r="AB92" i="28"/>
  <c r="AA92" i="28"/>
  <c r="Z92" i="28"/>
  <c r="Y92" i="28"/>
  <c r="P92" i="28"/>
  <c r="N92" i="28"/>
  <c r="AI91" i="28"/>
  <c r="AF91" i="28"/>
  <c r="AB91" i="28"/>
  <c r="AA91" i="28"/>
  <c r="Z91" i="28"/>
  <c r="Y91" i="28"/>
  <c r="P91" i="28"/>
  <c r="N91" i="28"/>
  <c r="AI90" i="28"/>
  <c r="AF90" i="28"/>
  <c r="AB90" i="28"/>
  <c r="AA90" i="28"/>
  <c r="Z90" i="28"/>
  <c r="Y90" i="28"/>
  <c r="P90" i="28"/>
  <c r="N90" i="28"/>
  <c r="AI89" i="28"/>
  <c r="AF89" i="28"/>
  <c r="AB89" i="28"/>
  <c r="AA89" i="28"/>
  <c r="Z89" i="28"/>
  <c r="Y89" i="28"/>
  <c r="P89" i="28"/>
  <c r="N89" i="28"/>
  <c r="AI88" i="28"/>
  <c r="AF88" i="28"/>
  <c r="AB88" i="28"/>
  <c r="AA88" i="28"/>
  <c r="Z88" i="28"/>
  <c r="Y88" i="28"/>
  <c r="P88" i="28"/>
  <c r="N88" i="28"/>
  <c r="AI87" i="28"/>
  <c r="AF87" i="28"/>
  <c r="AB87" i="28"/>
  <c r="AA87" i="28"/>
  <c r="Z87" i="28"/>
  <c r="Y87" i="28"/>
  <c r="P87" i="28"/>
  <c r="N87" i="28"/>
  <c r="AI86" i="28"/>
  <c r="AF86" i="28"/>
  <c r="AB86" i="28"/>
  <c r="AA86" i="28"/>
  <c r="Z86" i="28"/>
  <c r="Y86" i="28"/>
  <c r="P86" i="28"/>
  <c r="N86" i="28"/>
  <c r="AI85" i="28"/>
  <c r="AF85" i="28"/>
  <c r="P85" i="28"/>
  <c r="N85" i="28"/>
  <c r="AI84" i="28"/>
  <c r="AF84" i="28"/>
  <c r="AB84" i="28"/>
  <c r="AA84" i="28"/>
  <c r="Z84" i="28"/>
  <c r="Y84" i="28"/>
  <c r="P84" i="28"/>
  <c r="N84" i="28"/>
  <c r="AI83" i="28"/>
  <c r="AF83" i="28"/>
  <c r="AB83" i="28"/>
  <c r="AA83" i="28"/>
  <c r="Z83" i="28"/>
  <c r="Y83" i="28"/>
  <c r="P83" i="28"/>
  <c r="N83" i="28"/>
  <c r="AI82" i="28"/>
  <c r="AF82" i="28"/>
  <c r="AB82" i="28"/>
  <c r="AA82" i="28"/>
  <c r="Z82" i="28"/>
  <c r="Y82" i="28"/>
  <c r="P82" i="28"/>
  <c r="N82" i="28"/>
  <c r="AI81" i="28"/>
  <c r="AF81" i="28"/>
  <c r="P81" i="28"/>
  <c r="N81" i="28"/>
  <c r="AI80" i="28"/>
  <c r="AF80" i="28"/>
  <c r="AB80" i="28"/>
  <c r="AA80" i="28"/>
  <c r="Z80" i="28"/>
  <c r="Y80" i="28"/>
  <c r="P80" i="28"/>
  <c r="N80" i="28"/>
  <c r="AI79" i="28"/>
  <c r="AF79" i="28"/>
  <c r="P79" i="28"/>
  <c r="N79" i="28"/>
  <c r="AI78" i="28"/>
  <c r="AF78" i="28"/>
  <c r="AB78" i="28"/>
  <c r="AA78" i="28"/>
  <c r="Z78" i="28"/>
  <c r="Y78" i="28"/>
  <c r="P78" i="28"/>
  <c r="N78" i="28"/>
  <c r="AI77" i="28"/>
  <c r="AF77" i="28"/>
  <c r="AB77" i="28"/>
  <c r="AA77" i="28"/>
  <c r="Z77" i="28"/>
  <c r="Y77" i="28"/>
  <c r="P77" i="28"/>
  <c r="N77" i="28"/>
  <c r="AI76" i="28"/>
  <c r="AF76" i="28"/>
  <c r="P76" i="28"/>
  <c r="N76" i="28"/>
  <c r="AI75" i="28"/>
  <c r="AF75" i="28"/>
  <c r="AB75" i="28"/>
  <c r="AA75" i="28"/>
  <c r="Z75" i="28"/>
  <c r="Y75" i="28"/>
  <c r="P75" i="28"/>
  <c r="N75" i="28"/>
  <c r="AI74" i="28"/>
  <c r="AF74" i="28"/>
  <c r="AB74" i="28"/>
  <c r="AA74" i="28"/>
  <c r="Z74" i="28"/>
  <c r="Y74" i="28"/>
  <c r="P74" i="28"/>
  <c r="N74" i="28"/>
  <c r="AI73" i="28"/>
  <c r="AF73" i="28"/>
  <c r="P73" i="28"/>
  <c r="N73" i="28"/>
  <c r="AI72" i="28"/>
  <c r="AF72" i="28"/>
  <c r="AB72" i="28"/>
  <c r="AA72" i="28"/>
  <c r="Z72" i="28"/>
  <c r="Y72" i="28"/>
  <c r="P72" i="28"/>
  <c r="N72" i="28"/>
  <c r="AI71" i="28"/>
  <c r="AF71" i="28"/>
  <c r="P71" i="28"/>
  <c r="N71" i="28"/>
  <c r="AI70" i="28"/>
  <c r="AF70" i="28"/>
  <c r="AB70" i="28"/>
  <c r="AA70" i="28"/>
  <c r="Z70" i="28"/>
  <c r="Y70" i="28"/>
  <c r="P70" i="28"/>
  <c r="N70" i="28"/>
  <c r="AI69" i="28"/>
  <c r="AF69" i="28"/>
  <c r="P69" i="28"/>
  <c r="N69" i="28"/>
  <c r="AI68" i="28"/>
  <c r="AF68" i="28"/>
  <c r="AB68" i="28"/>
  <c r="AA68" i="28"/>
  <c r="Z68" i="28"/>
  <c r="Y68" i="28"/>
  <c r="P68" i="28"/>
  <c r="N68" i="28"/>
  <c r="AI67" i="28"/>
  <c r="AF67" i="28"/>
  <c r="AB67" i="28"/>
  <c r="AA67" i="28"/>
  <c r="Z67" i="28"/>
  <c r="Y67" i="28"/>
  <c r="P67" i="28"/>
  <c r="N67" i="28"/>
  <c r="AI66" i="28"/>
  <c r="AF66" i="28"/>
  <c r="P66" i="28"/>
  <c r="N66" i="28"/>
  <c r="AI65" i="28"/>
  <c r="AF65" i="28"/>
  <c r="P65" i="28"/>
  <c r="N65" i="28"/>
  <c r="AI64" i="28"/>
  <c r="AF64" i="28"/>
  <c r="AB64" i="28"/>
  <c r="AA64" i="28"/>
  <c r="Z64" i="28"/>
  <c r="Y64" i="28"/>
  <c r="P64" i="28"/>
  <c r="N64" i="28"/>
  <c r="AI63" i="28"/>
  <c r="AF63" i="28"/>
  <c r="P63" i="28"/>
  <c r="N63" i="28"/>
  <c r="AI62" i="28"/>
  <c r="AF62" i="28"/>
  <c r="P62" i="28"/>
  <c r="N62" i="28"/>
  <c r="AI61" i="28"/>
  <c r="AF61" i="28"/>
  <c r="AB61" i="28"/>
  <c r="AA61" i="28"/>
  <c r="Z61" i="28"/>
  <c r="Y61" i="28"/>
  <c r="P61" i="28"/>
  <c r="N61" i="28"/>
  <c r="AI60" i="28"/>
  <c r="AF60" i="28"/>
  <c r="P60" i="28"/>
  <c r="N60" i="28"/>
  <c r="AI59" i="28"/>
  <c r="AF59" i="28"/>
  <c r="AB59" i="28"/>
  <c r="AA59" i="28"/>
  <c r="Z59" i="28"/>
  <c r="Y59" i="28"/>
  <c r="P59" i="28"/>
  <c r="N59" i="28"/>
  <c r="AI58" i="28"/>
  <c r="AF58" i="28"/>
  <c r="P58" i="28"/>
  <c r="N58" i="28"/>
  <c r="AI57" i="28"/>
  <c r="AF57" i="28"/>
  <c r="AB57" i="28"/>
  <c r="AA57" i="28"/>
  <c r="Z57" i="28"/>
  <c r="Y57" i="28"/>
  <c r="P57" i="28"/>
  <c r="N57" i="28"/>
  <c r="AI56" i="28"/>
  <c r="AF56" i="28"/>
  <c r="AB56" i="28"/>
  <c r="AA56" i="28"/>
  <c r="Z56" i="28"/>
  <c r="Y56" i="28"/>
  <c r="P56" i="28"/>
  <c r="N56" i="28"/>
  <c r="AI55" i="28"/>
  <c r="AF55" i="28"/>
  <c r="P55" i="28"/>
  <c r="N55" i="28"/>
  <c r="AI54" i="28"/>
  <c r="AF54" i="28"/>
  <c r="AB54" i="28"/>
  <c r="AA54" i="28"/>
  <c r="Z54" i="28"/>
  <c r="Y54" i="28"/>
  <c r="P54" i="28"/>
  <c r="N54" i="28"/>
  <c r="AI53" i="28"/>
  <c r="AF53" i="28"/>
  <c r="AB53" i="28"/>
  <c r="AA53" i="28"/>
  <c r="Z53" i="28"/>
  <c r="Y53" i="28"/>
  <c r="P53" i="28"/>
  <c r="N53" i="28"/>
  <c r="AI52" i="28"/>
  <c r="AF52" i="28"/>
  <c r="P52" i="28"/>
  <c r="N52" i="28"/>
  <c r="AI51" i="28"/>
  <c r="AF51" i="28"/>
  <c r="AB51" i="28"/>
  <c r="AA51" i="28"/>
  <c r="Z51" i="28"/>
  <c r="Y51" i="28"/>
  <c r="P51" i="28"/>
  <c r="N51" i="28"/>
  <c r="AI50" i="28"/>
  <c r="AF50" i="28"/>
  <c r="AB50" i="28"/>
  <c r="AA50" i="28"/>
  <c r="Z50" i="28"/>
  <c r="Y50" i="28"/>
  <c r="P50" i="28"/>
  <c r="N50" i="28"/>
  <c r="AI49" i="28"/>
  <c r="AF49" i="28"/>
  <c r="P49" i="28"/>
  <c r="N49" i="28"/>
  <c r="AI48" i="28"/>
  <c r="AF48" i="28"/>
  <c r="AB48" i="28"/>
  <c r="AA48" i="28"/>
  <c r="Z48" i="28"/>
  <c r="Y48" i="28"/>
  <c r="P48" i="28"/>
  <c r="N48" i="28"/>
  <c r="AI47" i="28"/>
  <c r="AF47" i="28"/>
  <c r="AB47" i="28"/>
  <c r="AA47" i="28"/>
  <c r="Z47" i="28"/>
  <c r="Y47" i="28"/>
  <c r="P47" i="28"/>
  <c r="N47" i="28"/>
  <c r="AI46" i="28"/>
  <c r="AF46" i="28"/>
  <c r="P46" i="28"/>
  <c r="N46" i="28"/>
  <c r="AI45" i="28"/>
  <c r="AF45" i="28"/>
  <c r="AB45" i="28"/>
  <c r="AA45" i="28"/>
  <c r="Z45" i="28"/>
  <c r="Y45" i="28"/>
  <c r="P45" i="28"/>
  <c r="N45" i="28"/>
  <c r="AI44" i="28"/>
  <c r="AF44" i="28"/>
  <c r="P44" i="28"/>
  <c r="N44" i="28"/>
  <c r="AI43" i="28"/>
  <c r="AF43" i="28"/>
  <c r="P43" i="28"/>
  <c r="N43" i="28"/>
  <c r="AI42" i="28"/>
  <c r="AF42" i="28"/>
  <c r="AB42" i="28"/>
  <c r="AA42" i="28"/>
  <c r="Z42" i="28"/>
  <c r="Y42" i="28"/>
  <c r="P42" i="28"/>
  <c r="N42" i="28"/>
  <c r="AI41" i="28"/>
  <c r="AF41" i="28"/>
  <c r="P41" i="28"/>
  <c r="N41" i="28"/>
  <c r="AI40" i="28"/>
  <c r="AF40" i="28"/>
  <c r="P40" i="28"/>
  <c r="N40" i="28"/>
  <c r="AI39" i="28"/>
  <c r="AF39" i="28"/>
  <c r="P39" i="28"/>
  <c r="N39" i="28"/>
  <c r="AI38" i="28"/>
  <c r="AF38" i="28"/>
  <c r="AB38" i="28"/>
  <c r="AA38" i="28"/>
  <c r="Z38" i="28"/>
  <c r="Y38" i="28"/>
  <c r="P38" i="28"/>
  <c r="N38" i="28"/>
  <c r="AI37" i="28"/>
  <c r="AF37" i="28"/>
  <c r="AB37" i="28"/>
  <c r="AA37" i="28"/>
  <c r="Z37" i="28"/>
  <c r="Y37" i="28"/>
  <c r="P37" i="28"/>
  <c r="N37" i="28"/>
  <c r="AI36" i="28"/>
  <c r="AF36" i="28"/>
  <c r="AB36" i="28"/>
  <c r="AA36" i="28"/>
  <c r="Z36" i="28"/>
  <c r="Y36" i="28"/>
  <c r="P36" i="28"/>
  <c r="N36" i="28"/>
  <c r="AI35" i="28"/>
  <c r="AF35" i="28"/>
  <c r="P35" i="28"/>
  <c r="N35" i="28"/>
  <c r="AI34" i="28"/>
  <c r="AF34" i="28"/>
  <c r="AB34" i="28"/>
  <c r="AA34" i="28"/>
  <c r="Z34" i="28"/>
  <c r="Y34" i="28"/>
  <c r="P34" i="28"/>
  <c r="N34" i="28"/>
  <c r="AI33" i="28"/>
  <c r="AF33" i="28"/>
  <c r="AB33" i="28"/>
  <c r="AA33" i="28"/>
  <c r="Z33" i="28"/>
  <c r="Y33" i="28"/>
  <c r="P33" i="28"/>
  <c r="N33" i="28"/>
  <c r="AI32" i="28"/>
  <c r="AF32" i="28"/>
  <c r="AB32" i="28"/>
  <c r="AA32" i="28"/>
  <c r="Z32" i="28"/>
  <c r="Y32" i="28"/>
  <c r="P32" i="28"/>
  <c r="N32" i="28"/>
  <c r="AI31" i="28"/>
  <c r="AF31" i="28"/>
  <c r="AB31" i="28"/>
  <c r="AA31" i="28"/>
  <c r="Z31" i="28"/>
  <c r="Y31" i="28"/>
  <c r="P31" i="28"/>
  <c r="N31" i="28"/>
  <c r="AI30" i="28"/>
  <c r="AF30" i="28"/>
  <c r="P30" i="28"/>
  <c r="N30" i="28"/>
  <c r="AI29" i="28"/>
  <c r="AF29" i="28"/>
  <c r="AB29" i="28"/>
  <c r="AA29" i="28"/>
  <c r="Z29" i="28"/>
  <c r="Y29" i="28"/>
  <c r="P29" i="28"/>
  <c r="N29" i="28"/>
  <c r="AI28" i="28"/>
  <c r="AF28" i="28"/>
  <c r="AB28" i="28"/>
  <c r="AA28" i="28"/>
  <c r="Z28" i="28"/>
  <c r="Y28" i="28"/>
  <c r="P28" i="28"/>
  <c r="N28" i="28"/>
  <c r="AI27" i="28"/>
  <c r="AF27" i="28"/>
  <c r="P27" i="28"/>
  <c r="N27" i="28"/>
  <c r="AI26" i="28"/>
  <c r="AF26" i="28"/>
  <c r="P26" i="28"/>
  <c r="N26" i="28"/>
  <c r="AI25" i="28"/>
  <c r="AF25" i="28"/>
  <c r="AB25" i="28"/>
  <c r="AA25" i="28"/>
  <c r="Z25" i="28"/>
  <c r="Y25" i="28"/>
  <c r="P25" i="28"/>
  <c r="N25" i="28"/>
  <c r="AI24" i="28"/>
  <c r="AF24" i="28"/>
  <c r="AB24" i="28"/>
  <c r="AA24" i="28"/>
  <c r="Z24" i="28"/>
  <c r="Y24" i="28"/>
  <c r="P24" i="28"/>
  <c r="N24" i="28"/>
  <c r="AI23" i="28"/>
  <c r="AF23" i="28"/>
  <c r="P23" i="28"/>
  <c r="N23" i="28"/>
  <c r="AI22" i="28"/>
  <c r="AF22" i="28"/>
  <c r="AB22" i="28"/>
  <c r="AA22" i="28"/>
  <c r="Z22" i="28"/>
  <c r="Y22" i="28"/>
  <c r="P22" i="28"/>
  <c r="N22" i="28"/>
  <c r="AI21" i="28"/>
  <c r="AF21" i="28"/>
  <c r="AB21" i="28"/>
  <c r="AA21" i="28"/>
  <c r="Z21" i="28"/>
  <c r="Y21" i="28"/>
  <c r="P21" i="28"/>
  <c r="N21" i="28"/>
  <c r="AI20" i="28"/>
  <c r="AF20" i="28"/>
  <c r="AB20" i="28"/>
  <c r="AA20" i="28"/>
  <c r="Z20" i="28"/>
  <c r="Y20" i="28"/>
  <c r="P20" i="28"/>
  <c r="N20" i="28"/>
  <c r="W4" i="28"/>
  <c r="AY19" i="28"/>
  <c r="AY27" i="28"/>
  <c r="AI19" i="28"/>
  <c r="AF19" i="28"/>
  <c r="P19" i="28"/>
  <c r="N19" i="28"/>
  <c r="AI18" i="28"/>
  <c r="AF18" i="28"/>
  <c r="P18" i="28"/>
  <c r="N18" i="28"/>
  <c r="AI17" i="28"/>
  <c r="AF17" i="28"/>
  <c r="AB17" i="28"/>
  <c r="AA17" i="28"/>
  <c r="Z17" i="28"/>
  <c r="Y17" i="28"/>
  <c r="P17" i="28"/>
  <c r="N17" i="28"/>
  <c r="AI16" i="28"/>
  <c r="AF16" i="28"/>
  <c r="P16" i="28"/>
  <c r="N16" i="28"/>
  <c r="AI15" i="28"/>
  <c r="AF15" i="28"/>
  <c r="AB15" i="28"/>
  <c r="AA15" i="28"/>
  <c r="Z15" i="28"/>
  <c r="Y15" i="28"/>
  <c r="P15" i="28"/>
  <c r="N15" i="28"/>
  <c r="AI14" i="28"/>
  <c r="AF14" i="28"/>
  <c r="AB14" i="28"/>
  <c r="AA14" i="28"/>
  <c r="Z14" i="28"/>
  <c r="Y14" i="28"/>
  <c r="P14" i="28"/>
  <c r="N14" i="28"/>
  <c r="AI13" i="28"/>
  <c r="AF13" i="28"/>
  <c r="AB13" i="28"/>
  <c r="AA13" i="28"/>
  <c r="Z13" i="28"/>
  <c r="Y13" i="28"/>
  <c r="P13" i="28"/>
  <c r="N13" i="28"/>
  <c r="AI12" i="28"/>
  <c r="AF12" i="28"/>
  <c r="P12" i="28"/>
  <c r="N12" i="28"/>
  <c r="AI11" i="28"/>
  <c r="AF11" i="28"/>
  <c r="AB11" i="28"/>
  <c r="AA11" i="28"/>
  <c r="Z11" i="28"/>
  <c r="Y11" i="28"/>
  <c r="P11" i="28"/>
  <c r="N11" i="28"/>
  <c r="AI10" i="28"/>
  <c r="AF10" i="28"/>
  <c r="AB10" i="28"/>
  <c r="AA10" i="28"/>
  <c r="Z10" i="28"/>
  <c r="Y10" i="28"/>
  <c r="P10" i="28"/>
  <c r="N10" i="28"/>
  <c r="AI9" i="28"/>
  <c r="AF9" i="28"/>
  <c r="P9" i="28"/>
  <c r="N9" i="28"/>
  <c r="AI8" i="28"/>
  <c r="AB8" i="28"/>
  <c r="AA8" i="28"/>
  <c r="Z8" i="28"/>
  <c r="Y8" i="28"/>
  <c r="Q8" i="28"/>
  <c r="P8" i="28"/>
  <c r="N8" i="28"/>
  <c r="AH5" i="28"/>
  <c r="W5" i="28"/>
  <c r="BB20" i="28"/>
  <c r="AH4" i="28"/>
  <c r="BB19" i="28"/>
  <c r="C4" i="28"/>
  <c r="AH3" i="28"/>
  <c r="W3" i="28"/>
  <c r="AY18" i="28"/>
  <c r="AY26" i="28"/>
  <c r="H8" i="28"/>
  <c r="I8" i="28"/>
  <c r="F8" i="28"/>
  <c r="R8" i="28"/>
  <c r="S8" i="28"/>
  <c r="AD8" i="28"/>
  <c r="K38" i="31"/>
  <c r="AT22" i="29"/>
  <c r="AZ22" i="29"/>
  <c r="I8" i="31"/>
  <c r="J8" i="31"/>
  <c r="H8" i="31"/>
  <c r="I8" i="30"/>
  <c r="F8" i="30"/>
  <c r="R8" i="30"/>
  <c r="I8" i="29"/>
  <c r="F8" i="29"/>
  <c r="R8" i="29"/>
  <c r="K8" i="30"/>
  <c r="AE8" i="30"/>
  <c r="AJ8" i="30"/>
  <c r="S8" i="30"/>
  <c r="AD8" i="30"/>
  <c r="K24" i="31"/>
  <c r="AE24" i="31"/>
  <c r="AJ24" i="31"/>
  <c r="K72" i="32"/>
  <c r="T72" i="32"/>
  <c r="K37" i="32"/>
  <c r="T37" i="32"/>
  <c r="K112" i="32"/>
  <c r="T112" i="32"/>
  <c r="K33" i="32"/>
  <c r="T33" i="32"/>
  <c r="K26" i="32"/>
  <c r="AA26" i="32"/>
  <c r="I8" i="32"/>
  <c r="F8" i="32"/>
  <c r="R8" i="32"/>
  <c r="AY20" i="32"/>
  <c r="AY28" i="32"/>
  <c r="BB20" i="32"/>
  <c r="BB28" i="32"/>
  <c r="S8" i="32"/>
  <c r="AD8" i="32"/>
  <c r="I8" i="33"/>
  <c r="K11" i="32"/>
  <c r="AE11" i="32"/>
  <c r="AJ11" i="32"/>
  <c r="K30" i="32"/>
  <c r="AE30" i="32"/>
  <c r="K40" i="32"/>
  <c r="T40" i="32"/>
  <c r="K18" i="32"/>
  <c r="AE18" i="32"/>
  <c r="AJ18" i="32"/>
  <c r="K32" i="32"/>
  <c r="AE32" i="32"/>
  <c r="AE9" i="31"/>
  <c r="AJ9" i="31"/>
  <c r="T9" i="31"/>
  <c r="AM9" i="31"/>
  <c r="K10" i="29"/>
  <c r="AE10" i="29"/>
  <c r="AJ10" i="29"/>
  <c r="K26" i="29"/>
  <c r="T26" i="29"/>
  <c r="K15" i="29"/>
  <c r="T15" i="29"/>
  <c r="AM15" i="29"/>
  <c r="K29" i="29"/>
  <c r="AE29" i="29"/>
  <c r="K8" i="29"/>
  <c r="K12" i="30"/>
  <c r="AE12" i="30"/>
  <c r="B8" i="33"/>
  <c r="H8" i="33"/>
  <c r="K11" i="33"/>
  <c r="K18" i="33"/>
  <c r="BB20" i="33"/>
  <c r="K10" i="33"/>
  <c r="AT14" i="33"/>
  <c r="K17" i="33"/>
  <c r="BB19" i="33"/>
  <c r="K21" i="33"/>
  <c r="K208" i="33"/>
  <c r="K206" i="33"/>
  <c r="K204" i="33"/>
  <c r="K197" i="33"/>
  <c r="K201" i="33"/>
  <c r="K198" i="33"/>
  <c r="K202" i="33"/>
  <c r="K199" i="33"/>
  <c r="K207" i="33"/>
  <c r="K205" i="33"/>
  <c r="K203" i="33"/>
  <c r="K200" i="33"/>
  <c r="K196" i="33"/>
  <c r="K190" i="33"/>
  <c r="K186" i="33"/>
  <c r="K193" i="33"/>
  <c r="K191" i="33"/>
  <c r="K187" i="33"/>
  <c r="K195" i="33"/>
  <c r="K194" i="33"/>
  <c r="K192" i="33"/>
  <c r="K188" i="33"/>
  <c r="K189" i="33"/>
  <c r="K185" i="33"/>
  <c r="K180" i="33"/>
  <c r="K176" i="33"/>
  <c r="K173" i="33"/>
  <c r="K171" i="33"/>
  <c r="K181" i="33"/>
  <c r="K177" i="33"/>
  <c r="K182" i="33"/>
  <c r="K178" i="33"/>
  <c r="K174" i="33"/>
  <c r="K172" i="33"/>
  <c r="K184" i="33"/>
  <c r="K183" i="33"/>
  <c r="K179" i="33"/>
  <c r="K175" i="33"/>
  <c r="K168" i="33"/>
  <c r="K166" i="33"/>
  <c r="K164" i="33"/>
  <c r="K162" i="33"/>
  <c r="K160" i="33"/>
  <c r="K158" i="33"/>
  <c r="K156" i="33"/>
  <c r="K153" i="33"/>
  <c r="K149" i="33"/>
  <c r="K170" i="33"/>
  <c r="K154" i="33"/>
  <c r="K150" i="33"/>
  <c r="K167" i="33"/>
  <c r="K165" i="33"/>
  <c r="K163" i="33"/>
  <c r="K161" i="33"/>
  <c r="K159" i="33"/>
  <c r="K157" i="33"/>
  <c r="K155" i="33"/>
  <c r="K151" i="33"/>
  <c r="K147" i="33"/>
  <c r="K169" i="33"/>
  <c r="K152" i="33"/>
  <c r="K148" i="33"/>
  <c r="K144" i="33"/>
  <c r="K146" i="33"/>
  <c r="K141" i="33"/>
  <c r="K137" i="33"/>
  <c r="K133" i="33"/>
  <c r="K129" i="33"/>
  <c r="K125" i="33"/>
  <c r="K121" i="33"/>
  <c r="K142" i="33"/>
  <c r="K138" i="33"/>
  <c r="K134" i="33"/>
  <c r="K130" i="33"/>
  <c r="K126" i="33"/>
  <c r="K122" i="33"/>
  <c r="K143" i="33"/>
  <c r="K139" i="33"/>
  <c r="K135" i="33"/>
  <c r="K131" i="33"/>
  <c r="K127" i="33"/>
  <c r="K123" i="33"/>
  <c r="K145" i="33"/>
  <c r="K140" i="33"/>
  <c r="K136" i="33"/>
  <c r="K132" i="33"/>
  <c r="K128" i="33"/>
  <c r="K124" i="33"/>
  <c r="K120" i="33"/>
  <c r="K119" i="33"/>
  <c r="K117" i="33"/>
  <c r="K113" i="33"/>
  <c r="K109" i="33"/>
  <c r="K105" i="33"/>
  <c r="K101" i="33"/>
  <c r="K97" i="33"/>
  <c r="K118" i="33"/>
  <c r="K114" i="33"/>
  <c r="K110" i="33"/>
  <c r="K106" i="33"/>
  <c r="K102" i="33"/>
  <c r="K98" i="33"/>
  <c r="K115" i="33"/>
  <c r="K111" i="33"/>
  <c r="K107" i="33"/>
  <c r="K103" i="33"/>
  <c r="K99" i="33"/>
  <c r="K116" i="33"/>
  <c r="K112" i="33"/>
  <c r="K108" i="33"/>
  <c r="K104" i="33"/>
  <c r="K100" i="33"/>
  <c r="K96" i="33"/>
  <c r="K93" i="33"/>
  <c r="K89" i="33"/>
  <c r="K85" i="33"/>
  <c r="K81" i="33"/>
  <c r="K77" i="33"/>
  <c r="K73" i="33"/>
  <c r="K95" i="33"/>
  <c r="K94" i="33"/>
  <c r="K90" i="33"/>
  <c r="K86" i="33"/>
  <c r="K82" i="33"/>
  <c r="K78" i="33"/>
  <c r="K74" i="33"/>
  <c r="K91" i="33"/>
  <c r="K87" i="33"/>
  <c r="K83" i="33"/>
  <c r="K79" i="33"/>
  <c r="K75" i="33"/>
  <c r="K71" i="33"/>
  <c r="K92" i="33"/>
  <c r="K88" i="33"/>
  <c r="K84" i="33"/>
  <c r="K80" i="33"/>
  <c r="K76" i="33"/>
  <c r="K72" i="33"/>
  <c r="K68" i="33"/>
  <c r="K70" i="33"/>
  <c r="K64" i="33"/>
  <c r="K60" i="33"/>
  <c r="K56" i="33"/>
  <c r="K52" i="33"/>
  <c r="K48" i="33"/>
  <c r="K44" i="33"/>
  <c r="K41" i="33"/>
  <c r="K36" i="33"/>
  <c r="K35" i="33"/>
  <c r="K26" i="33"/>
  <c r="K65" i="33"/>
  <c r="K61" i="33"/>
  <c r="K57" i="33"/>
  <c r="K53" i="33"/>
  <c r="K49" i="33"/>
  <c r="K45" i="33"/>
  <c r="K42" i="33"/>
  <c r="K38" i="33"/>
  <c r="K37" i="33"/>
  <c r="K31" i="33"/>
  <c r="K27" i="33"/>
  <c r="K66" i="33"/>
  <c r="K62" i="33"/>
  <c r="K58" i="33"/>
  <c r="K54" i="33"/>
  <c r="K50" i="33"/>
  <c r="K46" i="33"/>
  <c r="K39" i="33"/>
  <c r="K32" i="33"/>
  <c r="K30" i="33"/>
  <c r="K28" i="33"/>
  <c r="K24" i="33"/>
  <c r="K69" i="33"/>
  <c r="K67" i="33"/>
  <c r="K63" i="33"/>
  <c r="K59" i="33"/>
  <c r="K55" i="33"/>
  <c r="K51" i="33"/>
  <c r="K47" i="33"/>
  <c r="K43" i="33"/>
  <c r="K40" i="33"/>
  <c r="K34" i="33"/>
  <c r="K33" i="33"/>
  <c r="AT30" i="33"/>
  <c r="K29" i="33"/>
  <c r="K25" i="33"/>
  <c r="AT22" i="33"/>
  <c r="S8" i="33"/>
  <c r="AD8" i="33"/>
  <c r="K9" i="33"/>
  <c r="K13" i="33"/>
  <c r="K14" i="33"/>
  <c r="K16" i="33"/>
  <c r="BB18" i="33"/>
  <c r="K20" i="33"/>
  <c r="K23" i="33"/>
  <c r="K8" i="33"/>
  <c r="K12" i="33"/>
  <c r="K15" i="33"/>
  <c r="AY18" i="33"/>
  <c r="AY26" i="33"/>
  <c r="K19" i="33"/>
  <c r="K22" i="33"/>
  <c r="A8" i="32"/>
  <c r="J8" i="32"/>
  <c r="AB26" i="32"/>
  <c r="Z30" i="32"/>
  <c r="AB30" i="32"/>
  <c r="AE33" i="32"/>
  <c r="Z40" i="32"/>
  <c r="Y40" i="32"/>
  <c r="AA40" i="32"/>
  <c r="AE72" i="32"/>
  <c r="AE112" i="32"/>
  <c r="K10" i="32"/>
  <c r="AT14" i="32"/>
  <c r="K17" i="32"/>
  <c r="BB19" i="32"/>
  <c r="K21" i="32"/>
  <c r="BB21" i="32"/>
  <c r="AT22" i="32"/>
  <c r="K25" i="32"/>
  <c r="Y26" i="32"/>
  <c r="K29" i="32"/>
  <c r="AT30" i="32"/>
  <c r="K31" i="32"/>
  <c r="AB40" i="32"/>
  <c r="T18" i="32"/>
  <c r="K208" i="32"/>
  <c r="K206" i="32"/>
  <c r="K207" i="32"/>
  <c r="K204" i="32"/>
  <c r="K197" i="32"/>
  <c r="K201" i="32"/>
  <c r="K205" i="32"/>
  <c r="K203" i="32"/>
  <c r="K200" i="32"/>
  <c r="K196" i="32"/>
  <c r="K193" i="32"/>
  <c r="K189" i="32"/>
  <c r="K202" i="32"/>
  <c r="K191" i="32"/>
  <c r="K192" i="32"/>
  <c r="K187" i="32"/>
  <c r="K186" i="32"/>
  <c r="K182" i="32"/>
  <c r="K199" i="32"/>
  <c r="K198" i="32"/>
  <c r="K195" i="32"/>
  <c r="K194" i="32"/>
  <c r="K183" i="32"/>
  <c r="K188" i="32"/>
  <c r="K184" i="32"/>
  <c r="K180" i="32"/>
  <c r="K176" i="32"/>
  <c r="K173" i="32"/>
  <c r="K181" i="32"/>
  <c r="K177" i="32"/>
  <c r="K185" i="32"/>
  <c r="K178" i="32"/>
  <c r="K171" i="32"/>
  <c r="K169" i="32"/>
  <c r="K167" i="32"/>
  <c r="K165" i="32"/>
  <c r="K163" i="32"/>
  <c r="K174" i="32"/>
  <c r="K172" i="32"/>
  <c r="K170" i="32"/>
  <c r="K168" i="32"/>
  <c r="K166" i="32"/>
  <c r="K164" i="32"/>
  <c r="K162" i="32"/>
  <c r="K160" i="32"/>
  <c r="K158" i="32"/>
  <c r="K156" i="32"/>
  <c r="K159" i="32"/>
  <c r="K157" i="32"/>
  <c r="K153" i="32"/>
  <c r="K149" i="32"/>
  <c r="K179" i="32"/>
  <c r="K175" i="32"/>
  <c r="K161" i="32"/>
  <c r="K154" i="32"/>
  <c r="K151" i="32"/>
  <c r="K147" i="32"/>
  <c r="K143" i="32"/>
  <c r="K152" i="32"/>
  <c r="K150" i="32"/>
  <c r="K144" i="32"/>
  <c r="K138" i="32"/>
  <c r="K134" i="32"/>
  <c r="K130" i="32"/>
  <c r="K126" i="32"/>
  <c r="K146" i="32"/>
  <c r="K145" i="32"/>
  <c r="K140" i="32"/>
  <c r="K139" i="32"/>
  <c r="K135" i="32"/>
  <c r="K131" i="32"/>
  <c r="K127" i="32"/>
  <c r="K148" i="32"/>
  <c r="K137" i="32"/>
  <c r="K133" i="32"/>
  <c r="K129" i="32"/>
  <c r="K125" i="32"/>
  <c r="K121" i="32"/>
  <c r="K117" i="32"/>
  <c r="K155" i="32"/>
  <c r="K120" i="32"/>
  <c r="K119" i="32"/>
  <c r="K114" i="32"/>
  <c r="K110" i="32"/>
  <c r="K106" i="32"/>
  <c r="K190" i="32"/>
  <c r="K141" i="32"/>
  <c r="K128" i="32"/>
  <c r="K115" i="32"/>
  <c r="K111" i="32"/>
  <c r="K107" i="32"/>
  <c r="K142" i="32"/>
  <c r="K136" i="32"/>
  <c r="K124" i="32"/>
  <c r="K123" i="32"/>
  <c r="K118" i="32"/>
  <c r="K113" i="32"/>
  <c r="K109" i="32"/>
  <c r="K105" i="32"/>
  <c r="K101" i="32"/>
  <c r="K97" i="32"/>
  <c r="K93" i="32"/>
  <c r="K122" i="32"/>
  <c r="K116" i="32"/>
  <c r="K102" i="32"/>
  <c r="K92" i="32"/>
  <c r="K91" i="32"/>
  <c r="K89" i="32"/>
  <c r="K85" i="32"/>
  <c r="K81" i="32"/>
  <c r="K77" i="32"/>
  <c r="K73" i="32"/>
  <c r="K104" i="32"/>
  <c r="K98" i="32"/>
  <c r="K90" i="32"/>
  <c r="K86" i="32"/>
  <c r="K82" i="32"/>
  <c r="K78" i="32"/>
  <c r="K74" i="32"/>
  <c r="K108" i="32"/>
  <c r="K103" i="32"/>
  <c r="K100" i="32"/>
  <c r="K99" i="32"/>
  <c r="K94" i="32"/>
  <c r="K87" i="32"/>
  <c r="K83" i="32"/>
  <c r="K79" i="32"/>
  <c r="K75" i="32"/>
  <c r="K71" i="32"/>
  <c r="K67" i="32"/>
  <c r="K63" i="32"/>
  <c r="K59" i="32"/>
  <c r="K80" i="32"/>
  <c r="K53" i="32"/>
  <c r="K49" i="32"/>
  <c r="K45" i="32"/>
  <c r="K42" i="32"/>
  <c r="K38" i="32"/>
  <c r="K95" i="32"/>
  <c r="K84" i="32"/>
  <c r="K60" i="32"/>
  <c r="K54" i="32"/>
  <c r="K50" i="32"/>
  <c r="K46" i="32"/>
  <c r="K132" i="32"/>
  <c r="K96" i="32"/>
  <c r="K76" i="32"/>
  <c r="K70" i="32"/>
  <c r="K69" i="32"/>
  <c r="K66" i="32"/>
  <c r="K65" i="32"/>
  <c r="K62" i="32"/>
  <c r="K61" i="32"/>
  <c r="K58" i="32"/>
  <c r="K57" i="32"/>
  <c r="K56" i="32"/>
  <c r="K52" i="32"/>
  <c r="K48" i="32"/>
  <c r="K44" i="32"/>
  <c r="K41" i="32"/>
  <c r="K36" i="32"/>
  <c r="K35" i="32"/>
  <c r="K9" i="32"/>
  <c r="K13" i="32"/>
  <c r="K14" i="32"/>
  <c r="K16" i="32"/>
  <c r="BB18" i="32"/>
  <c r="K20" i="32"/>
  <c r="K22" i="32"/>
  <c r="K24" i="32"/>
  <c r="Z26" i="32"/>
  <c r="AE26" i="32"/>
  <c r="Y30" i="32"/>
  <c r="K34" i="32"/>
  <c r="K39" i="32"/>
  <c r="K8" i="32"/>
  <c r="K12" i="32"/>
  <c r="K15" i="32"/>
  <c r="K19" i="32"/>
  <c r="K23" i="32"/>
  <c r="K27" i="32"/>
  <c r="K28" i="32"/>
  <c r="AA30" i="32"/>
  <c r="K43" i="32"/>
  <c r="K47" i="32"/>
  <c r="K51" i="32"/>
  <c r="K55" i="32"/>
  <c r="K64" i="32"/>
  <c r="K68" i="32"/>
  <c r="K88" i="32"/>
  <c r="F8" i="31"/>
  <c r="R8" i="31"/>
  <c r="BA18" i="29"/>
  <c r="T12" i="30"/>
  <c r="K19" i="30"/>
  <c r="AE19" i="30"/>
  <c r="T8" i="30"/>
  <c r="AK8" i="30"/>
  <c r="K15" i="30"/>
  <c r="A8" i="30"/>
  <c r="AL9" i="31"/>
  <c r="AK9" i="31"/>
  <c r="BB21" i="31"/>
  <c r="AY18" i="31"/>
  <c r="AY26" i="31"/>
  <c r="K208" i="31"/>
  <c r="K205" i="31"/>
  <c r="K201" i="31"/>
  <c r="K202" i="31"/>
  <c r="K199" i="31"/>
  <c r="K197" i="31"/>
  <c r="K200" i="31"/>
  <c r="K207" i="31"/>
  <c r="K206" i="31"/>
  <c r="K204" i="31"/>
  <c r="K198" i="31"/>
  <c r="K191" i="31"/>
  <c r="K203" i="31"/>
  <c r="K194" i="31"/>
  <c r="K192" i="31"/>
  <c r="K188" i="31"/>
  <c r="K196" i="31"/>
  <c r="K195" i="31"/>
  <c r="K193" i="31"/>
  <c r="K189" i="31"/>
  <c r="K187" i="31"/>
  <c r="K184" i="31"/>
  <c r="K180" i="31"/>
  <c r="K190" i="31"/>
  <c r="K185" i="31"/>
  <c r="K181" i="31"/>
  <c r="K183" i="31"/>
  <c r="K179" i="31"/>
  <c r="K175" i="31"/>
  <c r="K186" i="31"/>
  <c r="K174" i="31"/>
  <c r="K173" i="31"/>
  <c r="K171" i="31"/>
  <c r="K169" i="31"/>
  <c r="K167" i="31"/>
  <c r="K182" i="31"/>
  <c r="K178" i="31"/>
  <c r="K177" i="31"/>
  <c r="K176" i="31"/>
  <c r="K161" i="31"/>
  <c r="K158" i="31"/>
  <c r="K152" i="31"/>
  <c r="K148" i="31"/>
  <c r="K144" i="31"/>
  <c r="K172" i="31"/>
  <c r="K168" i="31"/>
  <c r="K163" i="31"/>
  <c r="K160" i="31"/>
  <c r="K155" i="31"/>
  <c r="K153" i="31"/>
  <c r="K149" i="31"/>
  <c r="K145" i="31"/>
  <c r="K141" i="31"/>
  <c r="K165" i="31"/>
  <c r="K162" i="31"/>
  <c r="K157" i="31"/>
  <c r="K154" i="31"/>
  <c r="K150" i="31"/>
  <c r="K138" i="31"/>
  <c r="K134" i="31"/>
  <c r="K130" i="31"/>
  <c r="K126" i="31"/>
  <c r="K170" i="31"/>
  <c r="K151" i="31"/>
  <c r="K147" i="31"/>
  <c r="K146" i="31"/>
  <c r="K139" i="31"/>
  <c r="K135" i="31"/>
  <c r="K131" i="31"/>
  <c r="K127" i="31"/>
  <c r="K166" i="31"/>
  <c r="K159" i="31"/>
  <c r="K156" i="31"/>
  <c r="K143" i="31"/>
  <c r="K142" i="31"/>
  <c r="K137" i="31"/>
  <c r="K133" i="31"/>
  <c r="K129" i="31"/>
  <c r="K125" i="31"/>
  <c r="K121" i="31"/>
  <c r="K117" i="31"/>
  <c r="K140" i="31"/>
  <c r="K122" i="31"/>
  <c r="K110" i="31"/>
  <c r="K106" i="31"/>
  <c r="K128" i="31"/>
  <c r="K123" i="31"/>
  <c r="K118" i="31"/>
  <c r="K111" i="31"/>
  <c r="K107" i="31"/>
  <c r="K164" i="31"/>
  <c r="K136" i="31"/>
  <c r="K124" i="31"/>
  <c r="K116" i="31"/>
  <c r="K115" i="31"/>
  <c r="K113" i="31"/>
  <c r="K109" i="31"/>
  <c r="K105" i="31"/>
  <c r="K101" i="31"/>
  <c r="K97" i="31"/>
  <c r="K93" i="31"/>
  <c r="K108" i="31"/>
  <c r="K102" i="31"/>
  <c r="K92" i="31"/>
  <c r="K88" i="31"/>
  <c r="K84" i="31"/>
  <c r="K80" i="31"/>
  <c r="K76" i="31"/>
  <c r="K72" i="31"/>
  <c r="K132" i="31"/>
  <c r="K120" i="31"/>
  <c r="K114" i="31"/>
  <c r="K112" i="31"/>
  <c r="K98" i="31"/>
  <c r="K89" i="31"/>
  <c r="K85" i="31"/>
  <c r="K81" i="31"/>
  <c r="K77" i="31"/>
  <c r="K73" i="31"/>
  <c r="K119" i="31"/>
  <c r="K104" i="31"/>
  <c r="K103" i="31"/>
  <c r="K96" i="31"/>
  <c r="K95" i="31"/>
  <c r="K91" i="31"/>
  <c r="K87" i="31"/>
  <c r="K83" i="31"/>
  <c r="K79" i="31"/>
  <c r="K75" i="31"/>
  <c r="K71" i="31"/>
  <c r="K67" i="31"/>
  <c r="K63" i="31"/>
  <c r="K59" i="31"/>
  <c r="K99" i="31"/>
  <c r="K90" i="31"/>
  <c r="K74" i="31"/>
  <c r="K68" i="31"/>
  <c r="K64" i="31"/>
  <c r="K56" i="31"/>
  <c r="K55" i="31"/>
  <c r="K51" i="31"/>
  <c r="K47" i="31"/>
  <c r="K43" i="31"/>
  <c r="K40" i="31"/>
  <c r="K34" i="31"/>
  <c r="K33" i="31"/>
  <c r="AT30" i="31"/>
  <c r="K29" i="31"/>
  <c r="K78" i="31"/>
  <c r="K70" i="31"/>
  <c r="K69" i="31"/>
  <c r="K66" i="31"/>
  <c r="K65" i="31"/>
  <c r="K62" i="31"/>
  <c r="K61" i="31"/>
  <c r="K58" i="31"/>
  <c r="K57" i="31"/>
  <c r="K52" i="31"/>
  <c r="K48" i="31"/>
  <c r="K44" i="31"/>
  <c r="K41" i="31"/>
  <c r="K36" i="31"/>
  <c r="K35" i="31"/>
  <c r="K100" i="31"/>
  <c r="K94" i="31"/>
  <c r="K82" i="31"/>
  <c r="K53" i="31"/>
  <c r="K49" i="31"/>
  <c r="K45" i="31"/>
  <c r="K42" i="31"/>
  <c r="K60" i="31"/>
  <c r="K37" i="31"/>
  <c r="K32" i="31"/>
  <c r="K31" i="31"/>
  <c r="K25" i="31"/>
  <c r="AT22" i="31"/>
  <c r="K21" i="31"/>
  <c r="K17" i="31"/>
  <c r="AT14" i="31"/>
  <c r="K10" i="31"/>
  <c r="K86" i="31"/>
  <c r="K39" i="31"/>
  <c r="K28" i="31"/>
  <c r="K26" i="31"/>
  <c r="K18" i="31"/>
  <c r="K11" i="31"/>
  <c r="K54" i="31"/>
  <c r="K50" i="31"/>
  <c r="K46" i="31"/>
  <c r="K30" i="31"/>
  <c r="K27" i="31"/>
  <c r="K23" i="31"/>
  <c r="K19" i="31"/>
  <c r="K15" i="31"/>
  <c r="K12" i="31"/>
  <c r="K8" i="31"/>
  <c r="K13" i="31"/>
  <c r="K14" i="31"/>
  <c r="T16" i="31"/>
  <c r="K20" i="31"/>
  <c r="BB18" i="31"/>
  <c r="AE38" i="31"/>
  <c r="T38" i="31"/>
  <c r="BB27" i="31"/>
  <c r="BA19" i="31"/>
  <c r="A8" i="31"/>
  <c r="K22" i="31"/>
  <c r="T24" i="31"/>
  <c r="B8" i="31"/>
  <c r="BB20" i="31"/>
  <c r="AE23" i="30"/>
  <c r="BB26" i="30"/>
  <c r="BA18" i="30"/>
  <c r="AY20" i="30"/>
  <c r="AY28" i="30"/>
  <c r="BB20" i="30"/>
  <c r="T19" i="30"/>
  <c r="J8" i="30"/>
  <c r="AM8" i="30"/>
  <c r="H8" i="30"/>
  <c r="B8" i="30"/>
  <c r="K11" i="30"/>
  <c r="K18" i="30"/>
  <c r="AT22" i="30"/>
  <c r="K26" i="30"/>
  <c r="AT30" i="30"/>
  <c r="K35" i="30"/>
  <c r="K114" i="30"/>
  <c r="AE31" i="30"/>
  <c r="S9" i="30"/>
  <c r="AD9" i="30"/>
  <c r="K10" i="30"/>
  <c r="AT14" i="30"/>
  <c r="K17" i="30"/>
  <c r="BB19" i="30"/>
  <c r="K21" i="30"/>
  <c r="BB21" i="30"/>
  <c r="K25" i="30"/>
  <c r="K27" i="30"/>
  <c r="K33" i="30"/>
  <c r="K34" i="30"/>
  <c r="K38" i="30"/>
  <c r="K49" i="30"/>
  <c r="K57" i="30"/>
  <c r="K206" i="30"/>
  <c r="K202" i="30"/>
  <c r="K199" i="30"/>
  <c r="K207" i="30"/>
  <c r="K205" i="30"/>
  <c r="K203" i="30"/>
  <c r="K200" i="30"/>
  <c r="K196" i="30"/>
  <c r="K192" i="30"/>
  <c r="K188" i="30"/>
  <c r="K204" i="30"/>
  <c r="K197" i="30"/>
  <c r="K201" i="30"/>
  <c r="K185" i="30"/>
  <c r="K193" i="30"/>
  <c r="K186" i="30"/>
  <c r="K182" i="30"/>
  <c r="K208" i="30"/>
  <c r="K195" i="30"/>
  <c r="K194" i="30"/>
  <c r="K191" i="30"/>
  <c r="K190" i="30"/>
  <c r="K181" i="30"/>
  <c r="K177" i="30"/>
  <c r="K189" i="30"/>
  <c r="K183" i="30"/>
  <c r="K178" i="30"/>
  <c r="K198" i="30"/>
  <c r="K180" i="30"/>
  <c r="K176" i="30"/>
  <c r="K173" i="30"/>
  <c r="K171" i="30"/>
  <c r="K169" i="30"/>
  <c r="K187" i="30"/>
  <c r="K184" i="30"/>
  <c r="K166" i="30"/>
  <c r="K164" i="30"/>
  <c r="K162" i="30"/>
  <c r="K174" i="30"/>
  <c r="K172" i="30"/>
  <c r="K170" i="30"/>
  <c r="K168" i="30"/>
  <c r="K167" i="30"/>
  <c r="K165" i="30"/>
  <c r="K163" i="30"/>
  <c r="K161" i="30"/>
  <c r="K159" i="30"/>
  <c r="K157" i="30"/>
  <c r="K155" i="30"/>
  <c r="K151" i="30"/>
  <c r="K179" i="30"/>
  <c r="K158" i="30"/>
  <c r="K156" i="30"/>
  <c r="K152" i="30"/>
  <c r="K146" i="30"/>
  <c r="K142" i="30"/>
  <c r="K138" i="30"/>
  <c r="K175" i="30"/>
  <c r="K160" i="30"/>
  <c r="K154" i="30"/>
  <c r="K153" i="30"/>
  <c r="K147" i="30"/>
  <c r="K143" i="30"/>
  <c r="K150" i="30"/>
  <c r="K148" i="30"/>
  <c r="K144" i="30"/>
  <c r="K145" i="30"/>
  <c r="K134" i="30"/>
  <c r="K130" i="30"/>
  <c r="K126" i="30"/>
  <c r="K149" i="30"/>
  <c r="K137" i="30"/>
  <c r="K135" i="30"/>
  <c r="K131" i="30"/>
  <c r="K127" i="30"/>
  <c r="K123" i="30"/>
  <c r="K141" i="30"/>
  <c r="K140" i="30"/>
  <c r="K136" i="30"/>
  <c r="K132" i="30"/>
  <c r="K128" i="30"/>
  <c r="K139" i="30"/>
  <c r="K129" i="30"/>
  <c r="K116" i="30"/>
  <c r="K112" i="30"/>
  <c r="K108" i="30"/>
  <c r="K104" i="30"/>
  <c r="K133" i="30"/>
  <c r="K125" i="30"/>
  <c r="K124" i="30"/>
  <c r="K120" i="30"/>
  <c r="K117" i="30"/>
  <c r="K113" i="30"/>
  <c r="K109" i="30"/>
  <c r="K105" i="30"/>
  <c r="K119" i="30"/>
  <c r="K115" i="30"/>
  <c r="K111" i="30"/>
  <c r="K107" i="30"/>
  <c r="K103" i="30"/>
  <c r="K99" i="30"/>
  <c r="K95" i="30"/>
  <c r="K118" i="30"/>
  <c r="K102" i="30"/>
  <c r="K98" i="30"/>
  <c r="K97" i="30"/>
  <c r="K92" i="30"/>
  <c r="K88" i="30"/>
  <c r="K84" i="30"/>
  <c r="K80" i="30"/>
  <c r="K76" i="30"/>
  <c r="K72" i="30"/>
  <c r="K68" i="30"/>
  <c r="K64" i="30"/>
  <c r="K60" i="30"/>
  <c r="K56" i="30"/>
  <c r="K122" i="30"/>
  <c r="K106" i="30"/>
  <c r="K94" i="30"/>
  <c r="K93" i="30"/>
  <c r="K89" i="30"/>
  <c r="K85" i="30"/>
  <c r="K81" i="30"/>
  <c r="K77" i="30"/>
  <c r="K73" i="30"/>
  <c r="K69" i="30"/>
  <c r="K65" i="30"/>
  <c r="K61" i="30"/>
  <c r="K110" i="30"/>
  <c r="K100" i="30"/>
  <c r="K90" i="30"/>
  <c r="K86" i="30"/>
  <c r="K82" i="30"/>
  <c r="K78" i="30"/>
  <c r="K74" i="30"/>
  <c r="K70" i="30"/>
  <c r="K66" i="30"/>
  <c r="K62" i="30"/>
  <c r="K101" i="30"/>
  <c r="K87" i="30"/>
  <c r="K67" i="30"/>
  <c r="K55" i="30"/>
  <c r="K51" i="30"/>
  <c r="K47" i="30"/>
  <c r="K43" i="30"/>
  <c r="K40" i="30"/>
  <c r="K91" i="30"/>
  <c r="K75" i="30"/>
  <c r="K71" i="30"/>
  <c r="K63" i="30"/>
  <c r="K52" i="30"/>
  <c r="K48" i="30"/>
  <c r="K44" i="30"/>
  <c r="K41" i="30"/>
  <c r="K36" i="30"/>
  <c r="K121" i="30"/>
  <c r="K83" i="30"/>
  <c r="K59" i="30"/>
  <c r="K58" i="30"/>
  <c r="K54" i="30"/>
  <c r="K50" i="30"/>
  <c r="K46" i="30"/>
  <c r="K39" i="30"/>
  <c r="K32" i="30"/>
  <c r="K30" i="30"/>
  <c r="K28" i="30"/>
  <c r="K24" i="30"/>
  <c r="K22" i="30"/>
  <c r="K9" i="30"/>
  <c r="K13" i="30"/>
  <c r="K14" i="30"/>
  <c r="K16" i="30"/>
  <c r="K20" i="30"/>
  <c r="K29" i="30"/>
  <c r="K37" i="30"/>
  <c r="K42" i="30"/>
  <c r="K45" i="30"/>
  <c r="K53" i="30"/>
  <c r="K79" i="30"/>
  <c r="K96" i="30"/>
  <c r="F10" i="29"/>
  <c r="S9" i="29"/>
  <c r="AD9" i="29"/>
  <c r="AK15" i="29"/>
  <c r="BB28" i="29"/>
  <c r="Z26" i="29"/>
  <c r="AB26" i="29"/>
  <c r="K206" i="29"/>
  <c r="K208" i="29"/>
  <c r="K201" i="29"/>
  <c r="K202" i="29"/>
  <c r="K204" i="29"/>
  <c r="K197" i="29"/>
  <c r="K207" i="29"/>
  <c r="K196" i="29"/>
  <c r="K192" i="29"/>
  <c r="K188" i="29"/>
  <c r="K203" i="29"/>
  <c r="K200" i="29"/>
  <c r="K199" i="29"/>
  <c r="K193" i="29"/>
  <c r="K189" i="29"/>
  <c r="K185" i="29"/>
  <c r="K198" i="29"/>
  <c r="K194" i="29"/>
  <c r="K190" i="29"/>
  <c r="K191" i="29"/>
  <c r="K186" i="29"/>
  <c r="K182" i="29"/>
  <c r="K178" i="29"/>
  <c r="K195" i="29"/>
  <c r="K187" i="29"/>
  <c r="K179" i="29"/>
  <c r="K184" i="29"/>
  <c r="K183" i="29"/>
  <c r="K180" i="29"/>
  <c r="K176" i="29"/>
  <c r="K173" i="29"/>
  <c r="K171" i="29"/>
  <c r="K169" i="29"/>
  <c r="K174" i="29"/>
  <c r="K172" i="29"/>
  <c r="K170" i="29"/>
  <c r="K168" i="29"/>
  <c r="K166" i="29"/>
  <c r="K164" i="29"/>
  <c r="K162" i="29"/>
  <c r="K160" i="29"/>
  <c r="K205" i="29"/>
  <c r="K177" i="29"/>
  <c r="K175" i="29"/>
  <c r="K152" i="29"/>
  <c r="K181" i="29"/>
  <c r="K165" i="29"/>
  <c r="K161" i="29"/>
  <c r="K157" i="29"/>
  <c r="K148" i="29"/>
  <c r="K144" i="29"/>
  <c r="K149" i="29"/>
  <c r="K145" i="29"/>
  <c r="K167" i="29"/>
  <c r="K163" i="29"/>
  <c r="K156" i="29"/>
  <c r="K153" i="29"/>
  <c r="K150" i="29"/>
  <c r="K146" i="29"/>
  <c r="K142" i="29"/>
  <c r="K138" i="29"/>
  <c r="K154" i="29"/>
  <c r="K135" i="29"/>
  <c r="K131" i="29"/>
  <c r="K127" i="29"/>
  <c r="K123" i="29"/>
  <c r="K143" i="29"/>
  <c r="K139" i="29"/>
  <c r="K136" i="29"/>
  <c r="K132" i="29"/>
  <c r="K128" i="29"/>
  <c r="K124" i="29"/>
  <c r="K159" i="29"/>
  <c r="K158" i="29"/>
  <c r="K151" i="29"/>
  <c r="K137" i="29"/>
  <c r="K134" i="29"/>
  <c r="K130" i="29"/>
  <c r="K126" i="29"/>
  <c r="K122" i="29"/>
  <c r="K118" i="29"/>
  <c r="K114" i="29"/>
  <c r="K147" i="29"/>
  <c r="K125" i="29"/>
  <c r="K117" i="29"/>
  <c r="K116" i="29"/>
  <c r="K110" i="29"/>
  <c r="K106" i="29"/>
  <c r="K102" i="29"/>
  <c r="K140" i="29"/>
  <c r="K129" i="29"/>
  <c r="K113" i="29"/>
  <c r="K111" i="29"/>
  <c r="K107" i="29"/>
  <c r="K103" i="29"/>
  <c r="K155" i="29"/>
  <c r="K133" i="29"/>
  <c r="K121" i="29"/>
  <c r="K119" i="29"/>
  <c r="K112" i="29"/>
  <c r="K108" i="29"/>
  <c r="K104" i="29"/>
  <c r="K100" i="29"/>
  <c r="K96" i="29"/>
  <c r="K92" i="29"/>
  <c r="K109" i="29"/>
  <c r="K95" i="29"/>
  <c r="K94" i="29"/>
  <c r="K89" i="29"/>
  <c r="K85" i="29"/>
  <c r="K81" i="29"/>
  <c r="K77" i="29"/>
  <c r="K120" i="29"/>
  <c r="K91" i="29"/>
  <c r="K90" i="29"/>
  <c r="K86" i="29"/>
  <c r="K82" i="29"/>
  <c r="K78" i="29"/>
  <c r="K141" i="29"/>
  <c r="K97" i="29"/>
  <c r="K87" i="29"/>
  <c r="K83" i="29"/>
  <c r="K79" i="29"/>
  <c r="K75" i="29"/>
  <c r="K71" i="29"/>
  <c r="K67" i="29"/>
  <c r="K63" i="29"/>
  <c r="K59" i="29"/>
  <c r="K105" i="29"/>
  <c r="K84" i="29"/>
  <c r="K73" i="29"/>
  <c r="K70" i="29"/>
  <c r="K69" i="29"/>
  <c r="K66" i="29"/>
  <c r="K65" i="29"/>
  <c r="K62" i="29"/>
  <c r="K61" i="29"/>
  <c r="K58" i="29"/>
  <c r="K57" i="29"/>
  <c r="K52" i="29"/>
  <c r="K48" i="29"/>
  <c r="K44" i="29"/>
  <c r="K41" i="29"/>
  <c r="K36" i="29"/>
  <c r="K35" i="29"/>
  <c r="K115" i="29"/>
  <c r="K101" i="29"/>
  <c r="K99" i="29"/>
  <c r="K93" i="29"/>
  <c r="K88" i="29"/>
  <c r="K53" i="29"/>
  <c r="K49" i="29"/>
  <c r="K45" i="29"/>
  <c r="K42" i="29"/>
  <c r="K38" i="29"/>
  <c r="K37" i="29"/>
  <c r="K31" i="29"/>
  <c r="K76" i="29"/>
  <c r="K60" i="29"/>
  <c r="K54" i="29"/>
  <c r="K50" i="29"/>
  <c r="K46" i="29"/>
  <c r="K39" i="29"/>
  <c r="K32" i="29"/>
  <c r="K30" i="29"/>
  <c r="K28" i="29"/>
  <c r="K24" i="29"/>
  <c r="K22" i="29"/>
  <c r="K20" i="29"/>
  <c r="K16" i="29"/>
  <c r="K14" i="29"/>
  <c r="K13" i="29"/>
  <c r="S8" i="29"/>
  <c r="AD8" i="29"/>
  <c r="K9" i="29"/>
  <c r="K11" i="29"/>
  <c r="AT14" i="29"/>
  <c r="K18" i="29"/>
  <c r="K21" i="29"/>
  <c r="K25" i="29"/>
  <c r="K27" i="29"/>
  <c r="K33" i="29"/>
  <c r="K56" i="29"/>
  <c r="K64" i="29"/>
  <c r="K68" i="29"/>
  <c r="K17" i="29"/>
  <c r="AY18" i="29"/>
  <c r="AY26" i="29"/>
  <c r="Y26" i="29"/>
  <c r="AT30" i="29"/>
  <c r="K43" i="29"/>
  <c r="K47" i="29"/>
  <c r="K51" i="29"/>
  <c r="K55" i="29"/>
  <c r="K74" i="29"/>
  <c r="K80" i="29"/>
  <c r="K98" i="29"/>
  <c r="BB19" i="29"/>
  <c r="K12" i="29"/>
  <c r="K19" i="29"/>
  <c r="BB21" i="29"/>
  <c r="K23" i="29"/>
  <c r="AA26" i="29"/>
  <c r="T34" i="29"/>
  <c r="K40" i="29"/>
  <c r="K72" i="29"/>
  <c r="BB28" i="28"/>
  <c r="BA20" i="28"/>
  <c r="BB27" i="28"/>
  <c r="A8" i="28"/>
  <c r="J8" i="28"/>
  <c r="K206" i="28"/>
  <c r="K204" i="28"/>
  <c r="K197" i="28"/>
  <c r="K208" i="28"/>
  <c r="K201" i="28"/>
  <c r="K198" i="28"/>
  <c r="K202" i="28"/>
  <c r="K199" i="28"/>
  <c r="K195" i="28"/>
  <c r="K191" i="28"/>
  <c r="K207" i="28"/>
  <c r="K194" i="28"/>
  <c r="K188" i="28"/>
  <c r="K184" i="28"/>
  <c r="K203" i="28"/>
  <c r="K200" i="28"/>
  <c r="K196" i="28"/>
  <c r="K192" i="28"/>
  <c r="K185" i="28"/>
  <c r="K193" i="28"/>
  <c r="K186" i="28"/>
  <c r="K182" i="28"/>
  <c r="K190" i="28"/>
  <c r="K183" i="28"/>
  <c r="K178" i="28"/>
  <c r="K174" i="28"/>
  <c r="K172" i="28"/>
  <c r="K170" i="28"/>
  <c r="K168" i="28"/>
  <c r="K181" i="28"/>
  <c r="K180" i="28"/>
  <c r="K179" i="28"/>
  <c r="K175" i="28"/>
  <c r="K189" i="28"/>
  <c r="K187" i="28"/>
  <c r="K176" i="28"/>
  <c r="K173" i="28"/>
  <c r="K171" i="28"/>
  <c r="K169" i="28"/>
  <c r="K167" i="28"/>
  <c r="K165" i="28"/>
  <c r="K163" i="28"/>
  <c r="K161" i="28"/>
  <c r="K159" i="28"/>
  <c r="K154" i="28"/>
  <c r="K150" i="28"/>
  <c r="K146" i="28"/>
  <c r="K205" i="28"/>
  <c r="K166" i="28"/>
  <c r="K164" i="28"/>
  <c r="K162" i="28"/>
  <c r="K160" i="28"/>
  <c r="K158" i="28"/>
  <c r="K157" i="28"/>
  <c r="K155" i="28"/>
  <c r="K151" i="28"/>
  <c r="K152" i="28"/>
  <c r="K148" i="28"/>
  <c r="K144" i="28"/>
  <c r="K140" i="28"/>
  <c r="K177" i="28"/>
  <c r="K153" i="28"/>
  <c r="K145" i="28"/>
  <c r="K136" i="28"/>
  <c r="K132" i="28"/>
  <c r="K128" i="28"/>
  <c r="K124" i="28"/>
  <c r="K120" i="28"/>
  <c r="K147" i="28"/>
  <c r="K141" i="28"/>
  <c r="K133" i="28"/>
  <c r="K129" i="28"/>
  <c r="K143" i="28"/>
  <c r="K142" i="28"/>
  <c r="K137" i="28"/>
  <c r="K134" i="28"/>
  <c r="K130" i="28"/>
  <c r="K126" i="28"/>
  <c r="K122" i="28"/>
  <c r="K118" i="28"/>
  <c r="K114" i="28"/>
  <c r="K110" i="28"/>
  <c r="K106" i="28"/>
  <c r="K139" i="28"/>
  <c r="K135" i="28"/>
  <c r="K119" i="28"/>
  <c r="K109" i="28"/>
  <c r="K108" i="28"/>
  <c r="K102" i="28"/>
  <c r="K98" i="28"/>
  <c r="K94" i="28"/>
  <c r="K121" i="28"/>
  <c r="K115" i="28"/>
  <c r="K103" i="28"/>
  <c r="K99" i="28"/>
  <c r="K95" i="28"/>
  <c r="K149" i="28"/>
  <c r="K138" i="28"/>
  <c r="K127" i="28"/>
  <c r="K123" i="28"/>
  <c r="K117" i="28"/>
  <c r="K116" i="28"/>
  <c r="K111" i="28"/>
  <c r="K104" i="28"/>
  <c r="K100" i="28"/>
  <c r="K96" i="28"/>
  <c r="K92" i="28"/>
  <c r="K88" i="28"/>
  <c r="K84" i="28"/>
  <c r="K80" i="28"/>
  <c r="K76" i="28"/>
  <c r="K113" i="28"/>
  <c r="K107" i="28"/>
  <c r="K91" i="28"/>
  <c r="K90" i="28"/>
  <c r="K79" i="28"/>
  <c r="K78" i="28"/>
  <c r="K75" i="28"/>
  <c r="K72" i="28"/>
  <c r="K68" i="28"/>
  <c r="K64" i="28"/>
  <c r="K60" i="28"/>
  <c r="K56" i="28"/>
  <c r="K52" i="28"/>
  <c r="K97" i="28"/>
  <c r="K87" i="28"/>
  <c r="K86" i="28"/>
  <c r="K83" i="28"/>
  <c r="K82" i="28"/>
  <c r="K73" i="28"/>
  <c r="K69" i="28"/>
  <c r="K65" i="28"/>
  <c r="K61" i="28"/>
  <c r="K57" i="28"/>
  <c r="K53" i="28"/>
  <c r="K131" i="28"/>
  <c r="K112" i="28"/>
  <c r="K101" i="28"/>
  <c r="K93" i="28"/>
  <c r="K74" i="28"/>
  <c r="K70" i="28"/>
  <c r="K66" i="28"/>
  <c r="K62" i="28"/>
  <c r="K58" i="28"/>
  <c r="K54" i="28"/>
  <c r="K50" i="28"/>
  <c r="K46" i="28"/>
  <c r="K39" i="28"/>
  <c r="K32" i="28"/>
  <c r="K30" i="28"/>
  <c r="K28" i="28"/>
  <c r="K125" i="28"/>
  <c r="K89" i="28"/>
  <c r="K105" i="28"/>
  <c r="K81" i="28"/>
  <c r="K77" i="28"/>
  <c r="K59" i="28"/>
  <c r="K55" i="28"/>
  <c r="K49" i="28"/>
  <c r="K45" i="28"/>
  <c r="K44" i="28"/>
  <c r="K156" i="28"/>
  <c r="K71" i="28"/>
  <c r="K63" i="28"/>
  <c r="K51" i="28"/>
  <c r="K67" i="28"/>
  <c r="K48" i="28"/>
  <c r="K43" i="28"/>
  <c r="K40" i="28"/>
  <c r="K37" i="28"/>
  <c r="K36" i="28"/>
  <c r="K34" i="28"/>
  <c r="K33" i="28"/>
  <c r="K29" i="28"/>
  <c r="K9" i="28"/>
  <c r="K16" i="28"/>
  <c r="K22" i="28"/>
  <c r="K26" i="28"/>
  <c r="K42" i="28"/>
  <c r="K47" i="28"/>
  <c r="K10" i="28"/>
  <c r="AT14" i="28"/>
  <c r="K17" i="28"/>
  <c r="AY20" i="28"/>
  <c r="AY28" i="28"/>
  <c r="K21" i="28"/>
  <c r="BB21" i="28"/>
  <c r="AT22" i="28"/>
  <c r="K27" i="28"/>
  <c r="K85" i="28"/>
  <c r="BB18" i="28"/>
  <c r="K8" i="28"/>
  <c r="K12" i="28"/>
  <c r="K15" i="28"/>
  <c r="K19" i="28"/>
  <c r="K23" i="28"/>
  <c r="K25" i="28"/>
  <c r="AT30" i="28"/>
  <c r="K13" i="28"/>
  <c r="K14" i="28"/>
  <c r="K20" i="28"/>
  <c r="K24" i="28"/>
  <c r="K35" i="28"/>
  <c r="B8" i="28"/>
  <c r="K11" i="28"/>
  <c r="K18" i="28"/>
  <c r="K31" i="28"/>
  <c r="K38" i="28"/>
  <c r="K41" i="28"/>
  <c r="AE40" i="32"/>
  <c r="AE37" i="32"/>
  <c r="T26" i="32"/>
  <c r="AB22" i="32"/>
  <c r="AA22" i="32"/>
  <c r="Z22" i="32"/>
  <c r="Y22" i="32"/>
  <c r="T11" i="32"/>
  <c r="AL11" i="32"/>
  <c r="AE15" i="29"/>
  <c r="AJ15" i="29"/>
  <c r="AE26" i="29"/>
  <c r="T10" i="29"/>
  <c r="AK10" i="29"/>
  <c r="AZ18" i="29"/>
  <c r="AZ26" i="29"/>
  <c r="F9" i="32"/>
  <c r="R9" i="32"/>
  <c r="I9" i="32"/>
  <c r="I9" i="29"/>
  <c r="F9" i="29"/>
  <c r="R9" i="29"/>
  <c r="F9" i="28"/>
  <c r="R9" i="28"/>
  <c r="I9" i="28"/>
  <c r="I9" i="31"/>
  <c r="F9" i="31"/>
  <c r="T30" i="32"/>
  <c r="S9" i="32"/>
  <c r="AD9" i="32"/>
  <c r="H8" i="32"/>
  <c r="B8" i="32"/>
  <c r="F9" i="30"/>
  <c r="R9" i="30"/>
  <c r="I9" i="30"/>
  <c r="AA18" i="28"/>
  <c r="Z18" i="28"/>
  <c r="Y18" i="28"/>
  <c r="AB18" i="28"/>
  <c r="Y9" i="28"/>
  <c r="AA9" i="28"/>
  <c r="Z9" i="28"/>
  <c r="AB9" i="28"/>
  <c r="Y12" i="28"/>
  <c r="AB12" i="28"/>
  <c r="AA12" i="28"/>
  <c r="Z12" i="28"/>
  <c r="AA19" i="28"/>
  <c r="AB19" i="28"/>
  <c r="Z19" i="28"/>
  <c r="Y19" i="28"/>
  <c r="AB46" i="28"/>
  <c r="AA46" i="28"/>
  <c r="Z46" i="28"/>
  <c r="Y46" i="28"/>
  <c r="AB43" i="28"/>
  <c r="AA43" i="28"/>
  <c r="Z43" i="28"/>
  <c r="Y43" i="28"/>
  <c r="AB39" i="28"/>
  <c r="AA39" i="28"/>
  <c r="Z39" i="28"/>
  <c r="Y39" i="28"/>
  <c r="AB23" i="28"/>
  <c r="Z23" i="28"/>
  <c r="AA23" i="28"/>
  <c r="Y23" i="28"/>
  <c r="Y16" i="28"/>
  <c r="AB16" i="28"/>
  <c r="AA16" i="28"/>
  <c r="Z16" i="28"/>
  <c r="T32" i="32"/>
  <c r="AL15" i="29"/>
  <c r="T29" i="29"/>
  <c r="T8" i="29"/>
  <c r="AE8" i="29"/>
  <c r="AJ8" i="29"/>
  <c r="AL8" i="30"/>
  <c r="Y12" i="33"/>
  <c r="AB12" i="33"/>
  <c r="AA12" i="33"/>
  <c r="Z12" i="33"/>
  <c r="I9" i="33"/>
  <c r="AE22" i="33"/>
  <c r="T22" i="33"/>
  <c r="T8" i="33"/>
  <c r="AE8" i="33"/>
  <c r="AJ8" i="33"/>
  <c r="T14" i="33"/>
  <c r="AE14" i="33"/>
  <c r="AE33" i="33"/>
  <c r="T33" i="33"/>
  <c r="AA55" i="33"/>
  <c r="AE55" i="33"/>
  <c r="Z55" i="33"/>
  <c r="Y55" i="33"/>
  <c r="AB55" i="33"/>
  <c r="T55" i="33"/>
  <c r="AE24" i="33"/>
  <c r="T24" i="33"/>
  <c r="AE30" i="33"/>
  <c r="Z30" i="33"/>
  <c r="Y30" i="33"/>
  <c r="AB30" i="33"/>
  <c r="T30" i="33"/>
  <c r="AA30" i="33"/>
  <c r="AE32" i="33"/>
  <c r="T32" i="33"/>
  <c r="AE54" i="33"/>
  <c r="T54" i="33"/>
  <c r="T53" i="33"/>
  <c r="AE53" i="33"/>
  <c r="AB26" i="33"/>
  <c r="T26" i="33"/>
  <c r="AA26" i="33"/>
  <c r="AE26" i="33"/>
  <c r="Z26" i="33"/>
  <c r="Y26" i="33"/>
  <c r="T36" i="33"/>
  <c r="AE36" i="33"/>
  <c r="T56" i="33"/>
  <c r="AE56" i="33"/>
  <c r="AE72" i="33"/>
  <c r="T72" i="33"/>
  <c r="AE88" i="33"/>
  <c r="T88" i="33"/>
  <c r="AE75" i="33"/>
  <c r="T75" i="33"/>
  <c r="AE91" i="33"/>
  <c r="T91" i="33"/>
  <c r="T82" i="33"/>
  <c r="AE82" i="33"/>
  <c r="AE95" i="33"/>
  <c r="T95" i="33"/>
  <c r="T73" i="33"/>
  <c r="AE73" i="33"/>
  <c r="T89" i="33"/>
  <c r="AE89" i="33"/>
  <c r="AE104" i="33"/>
  <c r="T104" i="33"/>
  <c r="AE103" i="33"/>
  <c r="T103" i="33"/>
  <c r="T102" i="33"/>
  <c r="AE102" i="33"/>
  <c r="T118" i="33"/>
  <c r="AE118" i="33"/>
  <c r="T105" i="33"/>
  <c r="AE105" i="33"/>
  <c r="AE124" i="33"/>
  <c r="T124" i="33"/>
  <c r="AE140" i="33"/>
  <c r="T140" i="33"/>
  <c r="AE145" i="33"/>
  <c r="T145" i="33"/>
  <c r="AE123" i="33"/>
  <c r="T123" i="33"/>
  <c r="AE139" i="33"/>
  <c r="T139" i="33"/>
  <c r="T126" i="33"/>
  <c r="AE126" i="33"/>
  <c r="T142" i="33"/>
  <c r="AE142" i="33"/>
  <c r="T129" i="33"/>
  <c r="AE129" i="33"/>
  <c r="T154" i="33"/>
  <c r="AE154" i="33"/>
  <c r="AE170" i="33"/>
  <c r="T170" i="33"/>
  <c r="AE179" i="33"/>
  <c r="T179" i="33"/>
  <c r="T171" i="33"/>
  <c r="AE171" i="33"/>
  <c r="T173" i="33"/>
  <c r="AE173" i="33"/>
  <c r="T180" i="33"/>
  <c r="AE180" i="33"/>
  <c r="AE195" i="33"/>
  <c r="T195" i="33"/>
  <c r="AE201" i="33"/>
  <c r="T201" i="33"/>
  <c r="AE21" i="33"/>
  <c r="T21" i="33"/>
  <c r="AE17" i="33"/>
  <c r="T17" i="33"/>
  <c r="AE18" i="33"/>
  <c r="T18" i="33"/>
  <c r="T12" i="33"/>
  <c r="AE12" i="33"/>
  <c r="AE23" i="33"/>
  <c r="T23" i="33"/>
  <c r="BB26" i="33"/>
  <c r="BA18" i="33"/>
  <c r="AE29" i="33"/>
  <c r="T29" i="33"/>
  <c r="AZ30" i="33"/>
  <c r="AA40" i="33"/>
  <c r="AE40" i="33"/>
  <c r="Z40" i="33"/>
  <c r="Y40" i="33"/>
  <c r="AB40" i="33"/>
  <c r="T40" i="33"/>
  <c r="AE51" i="33"/>
  <c r="T51" i="33"/>
  <c r="AE67" i="33"/>
  <c r="T67" i="33"/>
  <c r="AE69" i="33"/>
  <c r="T69" i="33"/>
  <c r="AE50" i="33"/>
  <c r="T50" i="33"/>
  <c r="AE66" i="33"/>
  <c r="Z66" i="33"/>
  <c r="Y66" i="33"/>
  <c r="AB66" i="33"/>
  <c r="T66" i="33"/>
  <c r="AA66" i="33"/>
  <c r="T42" i="33"/>
  <c r="AE42" i="33"/>
  <c r="Y49" i="33"/>
  <c r="AB49" i="33"/>
  <c r="T49" i="33"/>
  <c r="AA49" i="33"/>
  <c r="AE49" i="33"/>
  <c r="Z49" i="33"/>
  <c r="T65" i="33"/>
  <c r="AE65" i="33"/>
  <c r="AB35" i="33"/>
  <c r="T35" i="33"/>
  <c r="AA35" i="33"/>
  <c r="AE35" i="33"/>
  <c r="Z35" i="33"/>
  <c r="Y35" i="33"/>
  <c r="AB41" i="33"/>
  <c r="T41" i="33"/>
  <c r="AA41" i="33"/>
  <c r="AE41" i="33"/>
  <c r="Z41" i="33"/>
  <c r="Y41" i="33"/>
  <c r="AB52" i="33"/>
  <c r="T52" i="33"/>
  <c r="AA52" i="33"/>
  <c r="AE52" i="33"/>
  <c r="Z52" i="33"/>
  <c r="Y52" i="33"/>
  <c r="T68" i="33"/>
  <c r="AE68" i="33"/>
  <c r="AE84" i="33"/>
  <c r="T84" i="33"/>
  <c r="AE71" i="33"/>
  <c r="Z71" i="33"/>
  <c r="Y71" i="33"/>
  <c r="AB71" i="33"/>
  <c r="T71" i="33"/>
  <c r="AA71" i="33"/>
  <c r="AE87" i="33"/>
  <c r="T87" i="33"/>
  <c r="T78" i="33"/>
  <c r="AE78" i="33"/>
  <c r="AE94" i="33"/>
  <c r="T94" i="33"/>
  <c r="T85" i="33"/>
  <c r="AE85" i="33"/>
  <c r="AE100" i="33"/>
  <c r="T100" i="33"/>
  <c r="AE116" i="33"/>
  <c r="T116" i="33"/>
  <c r="AE99" i="33"/>
  <c r="T99" i="33"/>
  <c r="AE115" i="33"/>
  <c r="T115" i="33"/>
  <c r="T98" i="33"/>
  <c r="AE98" i="33"/>
  <c r="T114" i="33"/>
  <c r="AE114" i="33"/>
  <c r="T101" i="33"/>
  <c r="AE101" i="33"/>
  <c r="T117" i="33"/>
  <c r="AE117" i="33"/>
  <c r="T120" i="33"/>
  <c r="AE120" i="33"/>
  <c r="AE136" i="33"/>
  <c r="T136" i="33"/>
  <c r="AE135" i="33"/>
  <c r="T135" i="33"/>
  <c r="T122" i="33"/>
  <c r="AE122" i="33"/>
  <c r="T138" i="33"/>
  <c r="AE138" i="33"/>
  <c r="T125" i="33"/>
  <c r="AE125" i="33"/>
  <c r="T141" i="33"/>
  <c r="AE141" i="33"/>
  <c r="T146" i="33"/>
  <c r="AE146" i="33"/>
  <c r="AE152" i="33"/>
  <c r="T152" i="33"/>
  <c r="AE155" i="33"/>
  <c r="T155" i="33"/>
  <c r="AE157" i="33"/>
  <c r="T157" i="33"/>
  <c r="AE159" i="33"/>
  <c r="T159" i="33"/>
  <c r="AE161" i="33"/>
  <c r="T161" i="33"/>
  <c r="AE163" i="33"/>
  <c r="T163" i="33"/>
  <c r="AE165" i="33"/>
  <c r="T165" i="33"/>
  <c r="AE167" i="33"/>
  <c r="T167" i="33"/>
  <c r="T150" i="33"/>
  <c r="AE150" i="33"/>
  <c r="T153" i="33"/>
  <c r="AE153" i="33"/>
  <c r="AE175" i="33"/>
  <c r="T175" i="33"/>
  <c r="AE182" i="33"/>
  <c r="T182" i="33"/>
  <c r="T181" i="33"/>
  <c r="AE181" i="33"/>
  <c r="T176" i="33"/>
  <c r="AE176" i="33"/>
  <c r="AE192" i="33"/>
  <c r="T192" i="33"/>
  <c r="AE194" i="33"/>
  <c r="T194" i="33"/>
  <c r="T191" i="33"/>
  <c r="AE191" i="33"/>
  <c r="AE200" i="33"/>
  <c r="T200" i="33"/>
  <c r="AE202" i="33"/>
  <c r="T202" i="33"/>
  <c r="T208" i="33"/>
  <c r="AE208" i="33"/>
  <c r="T19" i="33"/>
  <c r="AE19" i="33"/>
  <c r="T15" i="33"/>
  <c r="AE15" i="33"/>
  <c r="T9" i="33"/>
  <c r="AE9" i="33"/>
  <c r="AJ9" i="33"/>
  <c r="T25" i="33"/>
  <c r="AE25" i="33"/>
  <c r="AE47" i="33"/>
  <c r="T47" i="33"/>
  <c r="AA63" i="33"/>
  <c r="AE63" i="33"/>
  <c r="Z63" i="33"/>
  <c r="Y63" i="33"/>
  <c r="AB63" i="33"/>
  <c r="T63" i="33"/>
  <c r="AE46" i="33"/>
  <c r="T46" i="33"/>
  <c r="AE62" i="33"/>
  <c r="T62" i="33"/>
  <c r="Y27" i="33"/>
  <c r="AB27" i="33"/>
  <c r="T27" i="33"/>
  <c r="AA27" i="33"/>
  <c r="AE27" i="33"/>
  <c r="Z27" i="33"/>
  <c r="T31" i="33"/>
  <c r="AE31" i="33"/>
  <c r="T38" i="33"/>
  <c r="AE38" i="33"/>
  <c r="T45" i="33"/>
  <c r="AE45" i="33"/>
  <c r="T61" i="33"/>
  <c r="AE61" i="33"/>
  <c r="T48" i="33"/>
  <c r="AE48" i="33"/>
  <c r="T64" i="33"/>
  <c r="AE64" i="33"/>
  <c r="AE80" i="33"/>
  <c r="T80" i="33"/>
  <c r="AE83" i="33"/>
  <c r="T83" i="33"/>
  <c r="T74" i="33"/>
  <c r="AE74" i="33"/>
  <c r="T90" i="33"/>
  <c r="AE90" i="33"/>
  <c r="T81" i="33"/>
  <c r="AE81" i="33"/>
  <c r="T96" i="33"/>
  <c r="AE96" i="33"/>
  <c r="AE112" i="33"/>
  <c r="T112" i="33"/>
  <c r="AE111" i="33"/>
  <c r="T111" i="33"/>
  <c r="T110" i="33"/>
  <c r="AE110" i="33"/>
  <c r="T97" i="33"/>
  <c r="AE97" i="33"/>
  <c r="T113" i="33"/>
  <c r="AE113" i="33"/>
  <c r="AE119" i="33"/>
  <c r="T119" i="33"/>
  <c r="AE132" i="33"/>
  <c r="T132" i="33"/>
  <c r="AE131" i="33"/>
  <c r="T131" i="33"/>
  <c r="T134" i="33"/>
  <c r="AE134" i="33"/>
  <c r="T121" i="33"/>
  <c r="AE121" i="33"/>
  <c r="T137" i="33"/>
  <c r="AE137" i="33"/>
  <c r="AE148" i="33"/>
  <c r="T148" i="33"/>
  <c r="AE151" i="33"/>
  <c r="T151" i="33"/>
  <c r="T149" i="33"/>
  <c r="AE149" i="33"/>
  <c r="AE184" i="33"/>
  <c r="T184" i="33"/>
  <c r="AE178" i="33"/>
  <c r="T178" i="33"/>
  <c r="T177" i="33"/>
  <c r="AE177" i="33"/>
  <c r="AE189" i="33"/>
  <c r="T189" i="33"/>
  <c r="AE188" i="33"/>
  <c r="T188" i="33"/>
  <c r="T187" i="33"/>
  <c r="AE187" i="33"/>
  <c r="AE193" i="33"/>
  <c r="T193" i="33"/>
  <c r="T190" i="33"/>
  <c r="AE190" i="33"/>
  <c r="AE196" i="33"/>
  <c r="T196" i="33"/>
  <c r="AE199" i="33"/>
  <c r="T199" i="33"/>
  <c r="T198" i="33"/>
  <c r="AE198" i="33"/>
  <c r="AE204" i="33"/>
  <c r="T204" i="33"/>
  <c r="T206" i="33"/>
  <c r="AE206" i="33"/>
  <c r="BB27" i="33"/>
  <c r="BA19" i="33"/>
  <c r="A8" i="33"/>
  <c r="J8" i="33"/>
  <c r="BB28" i="33"/>
  <c r="BA20" i="33"/>
  <c r="S9" i="33"/>
  <c r="AD9" i="33"/>
  <c r="T20" i="33"/>
  <c r="AE20" i="33"/>
  <c r="T16" i="33"/>
  <c r="AE16" i="33"/>
  <c r="T13" i="33"/>
  <c r="AE13" i="33"/>
  <c r="AZ22" i="33"/>
  <c r="AE34" i="33"/>
  <c r="T34" i="33"/>
  <c r="AE43" i="33"/>
  <c r="T43" i="33"/>
  <c r="AE59" i="33"/>
  <c r="T59" i="33"/>
  <c r="AE28" i="33"/>
  <c r="T28" i="33"/>
  <c r="AE39" i="33"/>
  <c r="T39" i="33"/>
  <c r="AE58" i="33"/>
  <c r="T58" i="33"/>
  <c r="T37" i="33"/>
  <c r="AE37" i="33"/>
  <c r="T57" i="33"/>
  <c r="AE57" i="33"/>
  <c r="AB44" i="33"/>
  <c r="T44" i="33"/>
  <c r="AA44" i="33"/>
  <c r="AE44" i="33"/>
  <c r="Z44" i="33"/>
  <c r="Y44" i="33"/>
  <c r="AB60" i="33"/>
  <c r="T60" i="33"/>
  <c r="AA60" i="33"/>
  <c r="AE60" i="33"/>
  <c r="Z60" i="33"/>
  <c r="Y60" i="33"/>
  <c r="AE70" i="33"/>
  <c r="T70" i="33"/>
  <c r="AE76" i="33"/>
  <c r="T76" i="33"/>
  <c r="AE92" i="33"/>
  <c r="T92" i="33"/>
  <c r="AE79" i="33"/>
  <c r="T79" i="33"/>
  <c r="T86" i="33"/>
  <c r="AE86" i="33"/>
  <c r="T77" i="33"/>
  <c r="AE77" i="33"/>
  <c r="AE93" i="33"/>
  <c r="T93" i="33"/>
  <c r="AE108" i="33"/>
  <c r="T108" i="33"/>
  <c r="AE107" i="33"/>
  <c r="T107" i="33"/>
  <c r="T106" i="33"/>
  <c r="AE106" i="33"/>
  <c r="T109" i="33"/>
  <c r="AE109" i="33"/>
  <c r="AE128" i="33"/>
  <c r="T128" i="33"/>
  <c r="AE127" i="33"/>
  <c r="T127" i="33"/>
  <c r="AE143" i="33"/>
  <c r="T143" i="33"/>
  <c r="T130" i="33"/>
  <c r="AE130" i="33"/>
  <c r="T133" i="33"/>
  <c r="AE133" i="33"/>
  <c r="T144" i="33"/>
  <c r="AE144" i="33"/>
  <c r="AE169" i="33"/>
  <c r="T169" i="33"/>
  <c r="AE147" i="33"/>
  <c r="T147" i="33"/>
  <c r="T156" i="33"/>
  <c r="AE156" i="33"/>
  <c r="T158" i="33"/>
  <c r="AE158" i="33"/>
  <c r="T160" i="33"/>
  <c r="AE160" i="33"/>
  <c r="T162" i="33"/>
  <c r="AE162" i="33"/>
  <c r="T164" i="33"/>
  <c r="AE164" i="33"/>
  <c r="T166" i="33"/>
  <c r="AE166" i="33"/>
  <c r="AE168" i="33"/>
  <c r="T168" i="33"/>
  <c r="AE183" i="33"/>
  <c r="T183" i="33"/>
  <c r="AE172" i="33"/>
  <c r="T172" i="33"/>
  <c r="AE174" i="33"/>
  <c r="T174" i="33"/>
  <c r="AE185" i="33"/>
  <c r="T185" i="33"/>
  <c r="T186" i="33"/>
  <c r="AE186" i="33"/>
  <c r="T203" i="33"/>
  <c r="AE203" i="33"/>
  <c r="T205" i="33"/>
  <c r="AE205" i="33"/>
  <c r="T207" i="33"/>
  <c r="AE207" i="33"/>
  <c r="T197" i="33"/>
  <c r="AE197" i="33"/>
  <c r="AE10" i="33"/>
  <c r="AJ10" i="33"/>
  <c r="T10" i="33"/>
  <c r="AE11" i="33"/>
  <c r="AJ11" i="33"/>
  <c r="T11" i="33"/>
  <c r="T22" i="32"/>
  <c r="AE22" i="32"/>
  <c r="T58" i="32"/>
  <c r="AE58" i="32"/>
  <c r="T70" i="32"/>
  <c r="AE70" i="32"/>
  <c r="T54" i="32"/>
  <c r="AE54" i="32"/>
  <c r="T38" i="32"/>
  <c r="AE38" i="32"/>
  <c r="AE104" i="32"/>
  <c r="T104" i="32"/>
  <c r="T106" i="32"/>
  <c r="AE106" i="32"/>
  <c r="T114" i="32"/>
  <c r="AE114" i="32"/>
  <c r="AE119" i="32"/>
  <c r="T119" i="32"/>
  <c r="T127" i="32"/>
  <c r="AE127" i="32"/>
  <c r="T135" i="32"/>
  <c r="AE135" i="32"/>
  <c r="AE154" i="32"/>
  <c r="T154" i="32"/>
  <c r="T179" i="32"/>
  <c r="AE179" i="32"/>
  <c r="T158" i="32"/>
  <c r="AE158" i="32"/>
  <c r="AE162" i="32"/>
  <c r="T162" i="32"/>
  <c r="AE166" i="32"/>
  <c r="T166" i="32"/>
  <c r="AE170" i="32"/>
  <c r="T170" i="32"/>
  <c r="AE174" i="32"/>
  <c r="T174" i="32"/>
  <c r="AE177" i="32"/>
  <c r="T177" i="32"/>
  <c r="AE202" i="32"/>
  <c r="T202" i="32"/>
  <c r="T196" i="32"/>
  <c r="AE196" i="32"/>
  <c r="AE68" i="32"/>
  <c r="T68" i="32"/>
  <c r="AE43" i="32"/>
  <c r="T43" i="32"/>
  <c r="AB27" i="32"/>
  <c r="T27" i="32"/>
  <c r="AA27" i="32"/>
  <c r="AE27" i="32"/>
  <c r="Z27" i="32"/>
  <c r="Y27" i="32"/>
  <c r="T39" i="32"/>
  <c r="AE39" i="32"/>
  <c r="T14" i="32"/>
  <c r="AE14" i="32"/>
  <c r="AJ14" i="32"/>
  <c r="AA41" i="32"/>
  <c r="AE41" i="32"/>
  <c r="Z41" i="32"/>
  <c r="AB41" i="32"/>
  <c r="T41" i="32"/>
  <c r="Y41" i="32"/>
  <c r="AE61" i="32"/>
  <c r="T61" i="32"/>
  <c r="AE65" i="32"/>
  <c r="T65" i="32"/>
  <c r="AE95" i="32"/>
  <c r="T95" i="32"/>
  <c r="T74" i="32"/>
  <c r="AE74" i="32"/>
  <c r="T82" i="32"/>
  <c r="AE82" i="32"/>
  <c r="T90" i="32"/>
  <c r="AE90" i="32"/>
  <c r="AE122" i="32"/>
  <c r="T122" i="32"/>
  <c r="T97" i="32"/>
  <c r="AE97" i="32"/>
  <c r="AE105" i="32"/>
  <c r="T105" i="32"/>
  <c r="AE113" i="32"/>
  <c r="T113" i="32"/>
  <c r="T124" i="32"/>
  <c r="AE124" i="32"/>
  <c r="AE141" i="32"/>
  <c r="T141" i="32"/>
  <c r="AE155" i="32"/>
  <c r="T155" i="32"/>
  <c r="T126" i="32"/>
  <c r="AE126" i="32"/>
  <c r="T134" i="32"/>
  <c r="AE134" i="32"/>
  <c r="T143" i="32"/>
  <c r="AE143" i="32"/>
  <c r="AE151" i="32"/>
  <c r="T151" i="32"/>
  <c r="AE180" i="32"/>
  <c r="T180" i="32"/>
  <c r="T193" i="32"/>
  <c r="AE193" i="32"/>
  <c r="AE204" i="32"/>
  <c r="T204" i="32"/>
  <c r="AE208" i="32"/>
  <c r="T208" i="32"/>
  <c r="AZ30" i="32"/>
  <c r="AE21" i="32"/>
  <c r="AJ21" i="32"/>
  <c r="T21" i="32"/>
  <c r="AE17" i="32"/>
  <c r="AJ17" i="32"/>
  <c r="T17" i="32"/>
  <c r="AM11" i="32"/>
  <c r="T19" i="32"/>
  <c r="AE19" i="32"/>
  <c r="AJ19" i="32"/>
  <c r="T12" i="32"/>
  <c r="AE12" i="32"/>
  <c r="AJ12" i="32"/>
  <c r="T24" i="32"/>
  <c r="AE24" i="32"/>
  <c r="AB35" i="32"/>
  <c r="T35" i="32"/>
  <c r="Z35" i="32"/>
  <c r="AE35" i="32"/>
  <c r="Y35" i="32"/>
  <c r="AA35" i="32"/>
  <c r="AE76" i="32"/>
  <c r="T76" i="32"/>
  <c r="AE132" i="32"/>
  <c r="T132" i="32"/>
  <c r="T59" i="32"/>
  <c r="AE59" i="32"/>
  <c r="T67" i="32"/>
  <c r="AE67" i="32"/>
  <c r="AE75" i="32"/>
  <c r="T75" i="32"/>
  <c r="AE83" i="32"/>
  <c r="T83" i="32"/>
  <c r="AE108" i="32"/>
  <c r="T108" i="32"/>
  <c r="AE91" i="32"/>
  <c r="T91" i="32"/>
  <c r="AE140" i="32"/>
  <c r="T140" i="32"/>
  <c r="AE145" i="32"/>
  <c r="T145" i="32"/>
  <c r="T144" i="32"/>
  <c r="AE144" i="32"/>
  <c r="T153" i="32"/>
  <c r="AE153" i="32"/>
  <c r="T156" i="32"/>
  <c r="AE156" i="32"/>
  <c r="T160" i="32"/>
  <c r="AE160" i="32"/>
  <c r="AE164" i="32"/>
  <c r="T164" i="32"/>
  <c r="AE168" i="32"/>
  <c r="T168" i="32"/>
  <c r="AE172" i="32"/>
  <c r="T172" i="32"/>
  <c r="AE178" i="32"/>
  <c r="T178" i="32"/>
  <c r="T173" i="32"/>
  <c r="AE173" i="32"/>
  <c r="T206" i="32"/>
  <c r="AE206" i="32"/>
  <c r="BA19" i="32"/>
  <c r="BB27" i="32"/>
  <c r="BA20" i="32"/>
  <c r="AA44" i="32"/>
  <c r="AE44" i="32"/>
  <c r="Z44" i="32"/>
  <c r="AB44" i="32"/>
  <c r="T44" i="32"/>
  <c r="Y44" i="32"/>
  <c r="AA52" i="32"/>
  <c r="AE52" i="32"/>
  <c r="Z52" i="32"/>
  <c r="AB52" i="32"/>
  <c r="T52" i="32"/>
  <c r="Y52" i="32"/>
  <c r="T46" i="32"/>
  <c r="AE46" i="32"/>
  <c r="AE103" i="32"/>
  <c r="T103" i="32"/>
  <c r="AE64" i="32"/>
  <c r="T64" i="32"/>
  <c r="AE55" i="32"/>
  <c r="Z55" i="32"/>
  <c r="Y55" i="32"/>
  <c r="AA55" i="32"/>
  <c r="T55" i="32"/>
  <c r="AB55" i="32"/>
  <c r="T9" i="32"/>
  <c r="AE9" i="32"/>
  <c r="AJ9" i="32"/>
  <c r="T45" i="32"/>
  <c r="AE45" i="32"/>
  <c r="T53" i="32"/>
  <c r="AE53" i="32"/>
  <c r="AE100" i="32"/>
  <c r="T100" i="32"/>
  <c r="T77" i="32"/>
  <c r="AE77" i="32"/>
  <c r="T85" i="32"/>
  <c r="AE85" i="32"/>
  <c r="T142" i="32"/>
  <c r="AE142" i="32"/>
  <c r="T107" i="32"/>
  <c r="AE107" i="32"/>
  <c r="T115" i="32"/>
  <c r="AE115" i="32"/>
  <c r="T117" i="32"/>
  <c r="AE117" i="32"/>
  <c r="AE125" i="32"/>
  <c r="T125" i="32"/>
  <c r="AE133" i="32"/>
  <c r="T133" i="32"/>
  <c r="AE150" i="32"/>
  <c r="T150" i="32"/>
  <c r="AE159" i="32"/>
  <c r="T159" i="32"/>
  <c r="T194" i="32"/>
  <c r="AE194" i="32"/>
  <c r="AE199" i="32"/>
  <c r="T199" i="32"/>
  <c r="T186" i="32"/>
  <c r="AE186" i="32"/>
  <c r="AE191" i="32"/>
  <c r="T191" i="32"/>
  <c r="AE205" i="32"/>
  <c r="T205" i="32"/>
  <c r="T207" i="32"/>
  <c r="AE207" i="32"/>
  <c r="A9" i="32"/>
  <c r="J9" i="32"/>
  <c r="AE25" i="32"/>
  <c r="T25" i="32"/>
  <c r="AE88" i="32"/>
  <c r="T88" i="32"/>
  <c r="AE51" i="32"/>
  <c r="T51" i="32"/>
  <c r="T23" i="32"/>
  <c r="AE23" i="32"/>
  <c r="T15" i="32"/>
  <c r="AE15" i="32"/>
  <c r="AJ15" i="32"/>
  <c r="T20" i="32"/>
  <c r="AE20" i="32"/>
  <c r="AJ20" i="32"/>
  <c r="AE16" i="32"/>
  <c r="AJ16" i="32"/>
  <c r="T16" i="32"/>
  <c r="T13" i="32"/>
  <c r="AE13" i="32"/>
  <c r="AJ13" i="32"/>
  <c r="H9" i="32"/>
  <c r="B9" i="32"/>
  <c r="AE48" i="32"/>
  <c r="T48" i="32"/>
  <c r="AE57" i="32"/>
  <c r="T57" i="32"/>
  <c r="T62" i="32"/>
  <c r="AE62" i="32"/>
  <c r="T96" i="32"/>
  <c r="AE96" i="32"/>
  <c r="AE84" i="32"/>
  <c r="T84" i="32"/>
  <c r="T42" i="32"/>
  <c r="AE42" i="32"/>
  <c r="AB49" i="32"/>
  <c r="T49" i="32"/>
  <c r="AA49" i="32"/>
  <c r="Y49" i="32"/>
  <c r="Z49" i="32"/>
  <c r="AE49" i="32"/>
  <c r="AE80" i="32"/>
  <c r="T80" i="32"/>
  <c r="AE71" i="32"/>
  <c r="Z71" i="32"/>
  <c r="Y71" i="32"/>
  <c r="AB71" i="32"/>
  <c r="T71" i="32"/>
  <c r="AA71" i="32"/>
  <c r="AE87" i="32"/>
  <c r="T87" i="32"/>
  <c r="T78" i="32"/>
  <c r="AE78" i="32"/>
  <c r="T98" i="32"/>
  <c r="AE98" i="32"/>
  <c r="T81" i="32"/>
  <c r="AE81" i="32"/>
  <c r="T102" i="32"/>
  <c r="AE102" i="32"/>
  <c r="AE116" i="32"/>
  <c r="T116" i="32"/>
  <c r="T101" i="32"/>
  <c r="AE101" i="32"/>
  <c r="AE136" i="32"/>
  <c r="T136" i="32"/>
  <c r="T190" i="32"/>
  <c r="AE190" i="32"/>
  <c r="AE120" i="32"/>
  <c r="T120" i="32"/>
  <c r="T121" i="32"/>
  <c r="AE121" i="32"/>
  <c r="AE137" i="32"/>
  <c r="T137" i="32"/>
  <c r="T139" i="32"/>
  <c r="AE139" i="32"/>
  <c r="T138" i="32"/>
  <c r="AE138" i="32"/>
  <c r="AE152" i="32"/>
  <c r="T152" i="32"/>
  <c r="T147" i="32"/>
  <c r="AE147" i="32"/>
  <c r="T175" i="32"/>
  <c r="AE175" i="32"/>
  <c r="T149" i="32"/>
  <c r="AE149" i="32"/>
  <c r="AE157" i="32"/>
  <c r="T157" i="32"/>
  <c r="T163" i="32"/>
  <c r="AE163" i="32"/>
  <c r="T165" i="32"/>
  <c r="AE165" i="32"/>
  <c r="T167" i="32"/>
  <c r="AE167" i="32"/>
  <c r="T169" i="32"/>
  <c r="AE169" i="32"/>
  <c r="T171" i="32"/>
  <c r="AE171" i="32"/>
  <c r="AE185" i="32"/>
  <c r="T185" i="32"/>
  <c r="AE181" i="32"/>
  <c r="T181" i="32"/>
  <c r="T176" i="32"/>
  <c r="AE176" i="32"/>
  <c r="T183" i="32"/>
  <c r="AE183" i="32"/>
  <c r="AE198" i="32"/>
  <c r="T198" i="32"/>
  <c r="T182" i="32"/>
  <c r="AE182" i="32"/>
  <c r="AE192" i="32"/>
  <c r="T192" i="32"/>
  <c r="T203" i="32"/>
  <c r="AE203" i="32"/>
  <c r="AZ22" i="32"/>
  <c r="AE10" i="32"/>
  <c r="AJ10" i="32"/>
  <c r="T10" i="32"/>
  <c r="AE47" i="32"/>
  <c r="T47" i="32"/>
  <c r="AE28" i="32"/>
  <c r="T28" i="32"/>
  <c r="T8" i="32"/>
  <c r="AE8" i="32"/>
  <c r="AJ8" i="32"/>
  <c r="AE34" i="32"/>
  <c r="T34" i="32"/>
  <c r="BB26" i="32"/>
  <c r="BA18" i="32"/>
  <c r="T36" i="32"/>
  <c r="AE36" i="32"/>
  <c r="AE56" i="32"/>
  <c r="T56" i="32"/>
  <c r="AA66" i="32"/>
  <c r="AE66" i="32"/>
  <c r="Y66" i="32"/>
  <c r="T66" i="32"/>
  <c r="Z66" i="32"/>
  <c r="AB66" i="32"/>
  <c r="AE69" i="32"/>
  <c r="T69" i="32"/>
  <c r="T50" i="32"/>
  <c r="AE50" i="32"/>
  <c r="Y60" i="32"/>
  <c r="AE60" i="32"/>
  <c r="AB60" i="32"/>
  <c r="Z60" i="32"/>
  <c r="T60" i="32"/>
  <c r="AA60" i="32"/>
  <c r="AB63" i="32"/>
  <c r="T63" i="32"/>
  <c r="AA63" i="32"/>
  <c r="AE63" i="32"/>
  <c r="Y63" i="32"/>
  <c r="Z63" i="32"/>
  <c r="AE79" i="32"/>
  <c r="T79" i="32"/>
  <c r="AE94" i="32"/>
  <c r="T94" i="32"/>
  <c r="AE99" i="32"/>
  <c r="T99" i="32"/>
  <c r="T86" i="32"/>
  <c r="AE86" i="32"/>
  <c r="T73" i="32"/>
  <c r="AE73" i="32"/>
  <c r="T89" i="32"/>
  <c r="AE89" i="32"/>
  <c r="AE92" i="32"/>
  <c r="T92" i="32"/>
  <c r="T93" i="32"/>
  <c r="AE93" i="32"/>
  <c r="AE109" i="32"/>
  <c r="T109" i="32"/>
  <c r="AE118" i="32"/>
  <c r="T118" i="32"/>
  <c r="AE123" i="32"/>
  <c r="T123" i="32"/>
  <c r="T111" i="32"/>
  <c r="AE111" i="32"/>
  <c r="AE128" i="32"/>
  <c r="T128" i="32"/>
  <c r="T110" i="32"/>
  <c r="AE110" i="32"/>
  <c r="AE129" i="32"/>
  <c r="T129" i="32"/>
  <c r="AE148" i="32"/>
  <c r="T148" i="32"/>
  <c r="T131" i="32"/>
  <c r="AE131" i="32"/>
  <c r="AE146" i="32"/>
  <c r="T146" i="32"/>
  <c r="T130" i="32"/>
  <c r="AE130" i="32"/>
  <c r="AE161" i="32"/>
  <c r="T161" i="32"/>
  <c r="AE184" i="32"/>
  <c r="T184" i="32"/>
  <c r="T188" i="32"/>
  <c r="AE188" i="32"/>
  <c r="T195" i="32"/>
  <c r="AE195" i="32"/>
  <c r="AE187" i="32"/>
  <c r="T187" i="32"/>
  <c r="T189" i="32"/>
  <c r="AE189" i="32"/>
  <c r="AE200" i="32"/>
  <c r="T200" i="32"/>
  <c r="AE201" i="32"/>
  <c r="T201" i="32"/>
  <c r="T197" i="32"/>
  <c r="AE197" i="32"/>
  <c r="AM18" i="32"/>
  <c r="AL18" i="32"/>
  <c r="AK18" i="32"/>
  <c r="AE31" i="32"/>
  <c r="T31" i="32"/>
  <c r="AE29" i="32"/>
  <c r="T29" i="32"/>
  <c r="BA26" i="29"/>
  <c r="I10" i="29"/>
  <c r="Y15" i="30"/>
  <c r="AB15" i="30"/>
  <c r="AA15" i="30"/>
  <c r="Z15" i="30"/>
  <c r="AB14" i="30"/>
  <c r="AA14" i="30"/>
  <c r="Z14" i="30"/>
  <c r="Y14" i="30"/>
  <c r="AE15" i="30"/>
  <c r="T15" i="30"/>
  <c r="Y11" i="30"/>
  <c r="AB11" i="30"/>
  <c r="AA11" i="30"/>
  <c r="Z11" i="30"/>
  <c r="T48" i="31"/>
  <c r="AE48" i="31"/>
  <c r="AE61" i="31"/>
  <c r="T61" i="31"/>
  <c r="AE64" i="31"/>
  <c r="T64" i="31"/>
  <c r="AE108" i="31"/>
  <c r="T108" i="31"/>
  <c r="AE142" i="31"/>
  <c r="T142" i="31"/>
  <c r="T139" i="31"/>
  <c r="AE139" i="31"/>
  <c r="AB55" i="31"/>
  <c r="T55" i="31"/>
  <c r="AA55" i="31"/>
  <c r="AE55" i="31"/>
  <c r="Z55" i="31"/>
  <c r="Y55" i="31"/>
  <c r="T72" i="31"/>
  <c r="AE72" i="31"/>
  <c r="T101" i="31"/>
  <c r="AE101" i="31"/>
  <c r="T164" i="31"/>
  <c r="AE164" i="31"/>
  <c r="AE118" i="31"/>
  <c r="T118" i="31"/>
  <c r="T156" i="31"/>
  <c r="AE156" i="31"/>
  <c r="T145" i="31"/>
  <c r="AE145" i="31"/>
  <c r="AE203" i="31"/>
  <c r="T203" i="31"/>
  <c r="AE23" i="31"/>
  <c r="AJ23" i="31"/>
  <c r="T23" i="31"/>
  <c r="T33" i="31"/>
  <c r="AE33" i="31"/>
  <c r="AE79" i="31"/>
  <c r="T79" i="31"/>
  <c r="T81" i="31"/>
  <c r="AE81" i="31"/>
  <c r="T120" i="31"/>
  <c r="AE120" i="31"/>
  <c r="AE115" i="31"/>
  <c r="T115" i="31"/>
  <c r="AE147" i="31"/>
  <c r="T147" i="31"/>
  <c r="T148" i="31"/>
  <c r="AE148" i="31"/>
  <c r="AE179" i="31"/>
  <c r="T179" i="31"/>
  <c r="T192" i="31"/>
  <c r="AE192" i="31"/>
  <c r="T204" i="31"/>
  <c r="AE204" i="31"/>
  <c r="T21" i="31"/>
  <c r="AE21" i="31"/>
  <c r="AJ21" i="31"/>
  <c r="AE42" i="31"/>
  <c r="T42" i="31"/>
  <c r="AE49" i="31"/>
  <c r="Z49" i="31"/>
  <c r="Y49" i="31"/>
  <c r="AB49" i="31"/>
  <c r="T49" i="31"/>
  <c r="AA49" i="31"/>
  <c r="AE78" i="31"/>
  <c r="T78" i="31"/>
  <c r="AE119" i="31"/>
  <c r="T119" i="31"/>
  <c r="AE112" i="31"/>
  <c r="T112" i="31"/>
  <c r="T88" i="31"/>
  <c r="AE88" i="31"/>
  <c r="AE123" i="31"/>
  <c r="T123" i="31"/>
  <c r="AE162" i="31"/>
  <c r="T162" i="31"/>
  <c r="AE158" i="31"/>
  <c r="T158" i="31"/>
  <c r="AE174" i="31"/>
  <c r="T174" i="31"/>
  <c r="AE194" i="31"/>
  <c r="T194" i="31"/>
  <c r="AE198" i="31"/>
  <c r="T198" i="31"/>
  <c r="AE199" i="31"/>
  <c r="T199" i="31"/>
  <c r="AE70" i="31"/>
  <c r="T70" i="31"/>
  <c r="BB28" i="31"/>
  <c r="BA20" i="31"/>
  <c r="AE19" i="31"/>
  <c r="AJ19" i="31"/>
  <c r="T19" i="31"/>
  <c r="AZ22" i="31"/>
  <c r="AE68" i="31"/>
  <c r="T68" i="31"/>
  <c r="AB63" i="31"/>
  <c r="T63" i="31"/>
  <c r="Z63" i="31"/>
  <c r="AE63" i="31"/>
  <c r="Y63" i="31"/>
  <c r="AA63" i="31"/>
  <c r="AE103" i="31"/>
  <c r="T103" i="31"/>
  <c r="AE136" i="31"/>
  <c r="T136" i="31"/>
  <c r="T110" i="31"/>
  <c r="AE110" i="31"/>
  <c r="AE125" i="31"/>
  <c r="T125" i="31"/>
  <c r="T134" i="31"/>
  <c r="AE134" i="31"/>
  <c r="T165" i="31"/>
  <c r="AE165" i="31"/>
  <c r="AE161" i="31"/>
  <c r="T161" i="31"/>
  <c r="AE189" i="31"/>
  <c r="T189" i="31"/>
  <c r="AE195" i="31"/>
  <c r="T195" i="31"/>
  <c r="T207" i="31"/>
  <c r="AE207" i="31"/>
  <c r="T205" i="31"/>
  <c r="AE205" i="31"/>
  <c r="AE22" i="31"/>
  <c r="AJ22" i="31"/>
  <c r="T22" i="31"/>
  <c r="AE20" i="31"/>
  <c r="AJ20" i="31"/>
  <c r="T20" i="31"/>
  <c r="AM16" i="31"/>
  <c r="AL16" i="31"/>
  <c r="AK16" i="31"/>
  <c r="AE13" i="31"/>
  <c r="AJ13" i="31"/>
  <c r="T13" i="31"/>
  <c r="AE8" i="31"/>
  <c r="AJ8" i="31"/>
  <c r="T8" i="31"/>
  <c r="AE27" i="31"/>
  <c r="Z27" i="31"/>
  <c r="Y27" i="31"/>
  <c r="AB27" i="31"/>
  <c r="T27" i="31"/>
  <c r="AA27" i="31"/>
  <c r="AE50" i="31"/>
  <c r="T50" i="31"/>
  <c r="T11" i="31"/>
  <c r="AE11" i="31"/>
  <c r="AJ11" i="31"/>
  <c r="AE28" i="31"/>
  <c r="T28" i="31"/>
  <c r="AE86" i="31"/>
  <c r="T86" i="31"/>
  <c r="T25" i="31"/>
  <c r="AE25" i="31"/>
  <c r="AJ25" i="31"/>
  <c r="AE31" i="31"/>
  <c r="T31" i="31"/>
  <c r="AE37" i="31"/>
  <c r="T37" i="31"/>
  <c r="AE53" i="31"/>
  <c r="T53" i="31"/>
  <c r="AE94" i="31"/>
  <c r="T94" i="31"/>
  <c r="Y35" i="31"/>
  <c r="AB35" i="31"/>
  <c r="T35" i="31"/>
  <c r="Z35" i="31"/>
  <c r="AE35" i="31"/>
  <c r="AA35" i="31"/>
  <c r="Y41" i="31"/>
  <c r="AB41" i="31"/>
  <c r="T41" i="31"/>
  <c r="AA41" i="31"/>
  <c r="Z41" i="31"/>
  <c r="AE41" i="31"/>
  <c r="Y52" i="31"/>
  <c r="AB52" i="31"/>
  <c r="T52" i="31"/>
  <c r="AA52" i="31"/>
  <c r="Z52" i="31"/>
  <c r="AE52" i="31"/>
  <c r="AE57" i="31"/>
  <c r="T57" i="31"/>
  <c r="AE62" i="31"/>
  <c r="T62" i="31"/>
  <c r="T34" i="31"/>
  <c r="AE34" i="31"/>
  <c r="T43" i="31"/>
  <c r="AE43" i="31"/>
  <c r="AE56" i="31"/>
  <c r="T56" i="31"/>
  <c r="AE74" i="31"/>
  <c r="T74" i="31"/>
  <c r="T67" i="31"/>
  <c r="AE67" i="31"/>
  <c r="AE83" i="31"/>
  <c r="T83" i="31"/>
  <c r="AE95" i="31"/>
  <c r="T95" i="31"/>
  <c r="T85" i="31"/>
  <c r="AE85" i="31"/>
  <c r="AE98" i="31"/>
  <c r="T98" i="31"/>
  <c r="AE132" i="31"/>
  <c r="T132" i="31"/>
  <c r="T76" i="31"/>
  <c r="AE76" i="31"/>
  <c r="AE92" i="31"/>
  <c r="T92" i="31"/>
  <c r="AE105" i="31"/>
  <c r="T105" i="31"/>
  <c r="T116" i="31"/>
  <c r="AE116" i="31"/>
  <c r="AE129" i="31"/>
  <c r="T129" i="31"/>
  <c r="T127" i="31"/>
  <c r="AE127" i="31"/>
  <c r="AE151" i="31"/>
  <c r="T151" i="31"/>
  <c r="AE170" i="31"/>
  <c r="T170" i="31"/>
  <c r="T138" i="31"/>
  <c r="AE138" i="31"/>
  <c r="T149" i="31"/>
  <c r="AE149" i="31"/>
  <c r="AE168" i="31"/>
  <c r="T168" i="31"/>
  <c r="T152" i="31"/>
  <c r="AE152" i="31"/>
  <c r="AE176" i="31"/>
  <c r="T176" i="31"/>
  <c r="AE177" i="31"/>
  <c r="T177" i="31"/>
  <c r="T167" i="31"/>
  <c r="AE167" i="31"/>
  <c r="T169" i="31"/>
  <c r="AE169" i="31"/>
  <c r="T171" i="31"/>
  <c r="AE171" i="31"/>
  <c r="AE173" i="31"/>
  <c r="T173" i="31"/>
  <c r="AE186" i="31"/>
  <c r="T186" i="31"/>
  <c r="AE183" i="31"/>
  <c r="T183" i="31"/>
  <c r="T180" i="31"/>
  <c r="AE180" i="31"/>
  <c r="AE196" i="31"/>
  <c r="T196" i="31"/>
  <c r="AE206" i="31"/>
  <c r="T206" i="31"/>
  <c r="T197" i="31"/>
  <c r="AE197" i="31"/>
  <c r="T208" i="31"/>
  <c r="AE208" i="31"/>
  <c r="S9" i="31"/>
  <c r="AD9" i="31"/>
  <c r="R9" i="31"/>
  <c r="AM24" i="31"/>
  <c r="AL24" i="31"/>
  <c r="AK24" i="31"/>
  <c r="BA27" i="31"/>
  <c r="AZ19" i="31"/>
  <c r="AZ27" i="31"/>
  <c r="BA18" i="31"/>
  <c r="BB26" i="31"/>
  <c r="AE14" i="31"/>
  <c r="AJ14" i="31"/>
  <c r="T14" i="31"/>
  <c r="AE15" i="31"/>
  <c r="AJ15" i="31"/>
  <c r="T15" i="31"/>
  <c r="AA30" i="31"/>
  <c r="AE30" i="31"/>
  <c r="Z30" i="31"/>
  <c r="AB30" i="31"/>
  <c r="T30" i="31"/>
  <c r="Y30" i="31"/>
  <c r="AE46" i="31"/>
  <c r="T46" i="31"/>
  <c r="AE54" i="31"/>
  <c r="T54" i="31"/>
  <c r="AE39" i="31"/>
  <c r="T39" i="31"/>
  <c r="T17" i="31"/>
  <c r="AE17" i="31"/>
  <c r="AJ17" i="31"/>
  <c r="AE32" i="31"/>
  <c r="T32" i="31"/>
  <c r="AE45" i="31"/>
  <c r="T45" i="31"/>
  <c r="T100" i="31"/>
  <c r="AE100" i="31"/>
  <c r="Y44" i="31"/>
  <c r="AB44" i="31"/>
  <c r="T44" i="31"/>
  <c r="AA44" i="31"/>
  <c r="Z44" i="31"/>
  <c r="AE44" i="31"/>
  <c r="AA66" i="31"/>
  <c r="AB66" i="31"/>
  <c r="Z66" i="31"/>
  <c r="AE66" i="31"/>
  <c r="Y66" i="31"/>
  <c r="T66" i="31"/>
  <c r="AE69" i="31"/>
  <c r="T69" i="31"/>
  <c r="T29" i="31"/>
  <c r="AE29" i="31"/>
  <c r="AZ30" i="31"/>
  <c r="AB40" i="31"/>
  <c r="T40" i="31"/>
  <c r="AA40" i="31"/>
  <c r="AE40" i="31"/>
  <c r="Z40" i="31"/>
  <c r="Y40" i="31"/>
  <c r="T51" i="31"/>
  <c r="AE51" i="31"/>
  <c r="T59" i="31"/>
  <c r="AE59" i="31"/>
  <c r="AE75" i="31"/>
  <c r="T75" i="31"/>
  <c r="AE91" i="31"/>
  <c r="T91" i="31"/>
  <c r="T77" i="31"/>
  <c r="AE77" i="31"/>
  <c r="T84" i="31"/>
  <c r="AE84" i="31"/>
  <c r="T102" i="31"/>
  <c r="AE102" i="31"/>
  <c r="T97" i="31"/>
  <c r="AE97" i="31"/>
  <c r="T113" i="31"/>
  <c r="AE113" i="31"/>
  <c r="T111" i="31"/>
  <c r="AE111" i="31"/>
  <c r="T106" i="31"/>
  <c r="AE106" i="31"/>
  <c r="T140" i="31"/>
  <c r="AE140" i="31"/>
  <c r="T121" i="31"/>
  <c r="AE121" i="31"/>
  <c r="AE137" i="31"/>
  <c r="T137" i="31"/>
  <c r="T135" i="31"/>
  <c r="AE135" i="31"/>
  <c r="T130" i="31"/>
  <c r="AE130" i="31"/>
  <c r="T154" i="31"/>
  <c r="AE154" i="31"/>
  <c r="AE157" i="31"/>
  <c r="T157" i="31"/>
  <c r="T141" i="31"/>
  <c r="AE141" i="31"/>
  <c r="AE160" i="31"/>
  <c r="T160" i="31"/>
  <c r="T163" i="31"/>
  <c r="AE163" i="31"/>
  <c r="AE172" i="31"/>
  <c r="T172" i="31"/>
  <c r="T144" i="31"/>
  <c r="AE144" i="31"/>
  <c r="AE182" i="31"/>
  <c r="T182" i="31"/>
  <c r="T175" i="31"/>
  <c r="AE175" i="31"/>
  <c r="T185" i="31"/>
  <c r="AE185" i="31"/>
  <c r="T187" i="31"/>
  <c r="AE187" i="31"/>
  <c r="T193" i="31"/>
  <c r="AE193" i="31"/>
  <c r="T188" i="31"/>
  <c r="AE188" i="31"/>
  <c r="AE201" i="31"/>
  <c r="T201" i="31"/>
  <c r="AE12" i="31"/>
  <c r="AJ12" i="31"/>
  <c r="T12" i="31"/>
  <c r="T18" i="31"/>
  <c r="AE18" i="31"/>
  <c r="AJ18" i="31"/>
  <c r="Y26" i="31"/>
  <c r="AB26" i="31"/>
  <c r="T26" i="31"/>
  <c r="AA26" i="31"/>
  <c r="AE26" i="31"/>
  <c r="Z26" i="31"/>
  <c r="T10" i="31"/>
  <c r="AE10" i="31"/>
  <c r="AJ10" i="31"/>
  <c r="Y60" i="31"/>
  <c r="AA60" i="31"/>
  <c r="Z60" i="31"/>
  <c r="T60" i="31"/>
  <c r="AE60" i="31"/>
  <c r="AB60" i="31"/>
  <c r="AE82" i="31"/>
  <c r="T82" i="31"/>
  <c r="T36" i="31"/>
  <c r="AE36" i="31"/>
  <c r="AE58" i="31"/>
  <c r="T58" i="31"/>
  <c r="AE65" i="31"/>
  <c r="T65" i="31"/>
  <c r="T47" i="31"/>
  <c r="AE47" i="31"/>
  <c r="AE90" i="31"/>
  <c r="T90" i="31"/>
  <c r="AE99" i="31"/>
  <c r="T99" i="31"/>
  <c r="AA71" i="31"/>
  <c r="AB71" i="31"/>
  <c r="T71" i="31"/>
  <c r="Z71" i="31"/>
  <c r="Y71" i="31"/>
  <c r="AE71" i="31"/>
  <c r="AE87" i="31"/>
  <c r="T87" i="31"/>
  <c r="T96" i="31"/>
  <c r="AE96" i="31"/>
  <c r="AE104" i="31"/>
  <c r="T104" i="31"/>
  <c r="T73" i="31"/>
  <c r="AE73" i="31"/>
  <c r="T89" i="31"/>
  <c r="AE89" i="31"/>
  <c r="AE114" i="31"/>
  <c r="T114" i="31"/>
  <c r="T80" i="31"/>
  <c r="AE80" i="31"/>
  <c r="T93" i="31"/>
  <c r="AE93" i="31"/>
  <c r="AE109" i="31"/>
  <c r="T109" i="31"/>
  <c r="AE124" i="31"/>
  <c r="T124" i="31"/>
  <c r="T107" i="31"/>
  <c r="AE107" i="31"/>
  <c r="AE128" i="31"/>
  <c r="T128" i="31"/>
  <c r="AE122" i="31"/>
  <c r="T122" i="31"/>
  <c r="T117" i="31"/>
  <c r="AE117" i="31"/>
  <c r="AE133" i="31"/>
  <c r="T133" i="31"/>
  <c r="AE143" i="31"/>
  <c r="T143" i="31"/>
  <c r="AE159" i="31"/>
  <c r="T159" i="31"/>
  <c r="AE166" i="31"/>
  <c r="T166" i="31"/>
  <c r="T131" i="31"/>
  <c r="AE131" i="31"/>
  <c r="AE146" i="31"/>
  <c r="T146" i="31"/>
  <c r="T126" i="31"/>
  <c r="AE126" i="31"/>
  <c r="AE150" i="31"/>
  <c r="T150" i="31"/>
  <c r="T153" i="31"/>
  <c r="AE153" i="31"/>
  <c r="AE155" i="31"/>
  <c r="T155" i="31"/>
  <c r="AE178" i="31"/>
  <c r="T178" i="31"/>
  <c r="T181" i="31"/>
  <c r="AE181" i="31"/>
  <c r="AE190" i="31"/>
  <c r="T190" i="31"/>
  <c r="T184" i="31"/>
  <c r="AE184" i="31"/>
  <c r="T191" i="31"/>
  <c r="AE191" i="31"/>
  <c r="AE200" i="31"/>
  <c r="T200" i="31"/>
  <c r="AE202" i="31"/>
  <c r="T202" i="31"/>
  <c r="AE45" i="30"/>
  <c r="T45" i="30"/>
  <c r="T13" i="30"/>
  <c r="AE13" i="30"/>
  <c r="AE46" i="30"/>
  <c r="T46" i="30"/>
  <c r="AE83" i="30"/>
  <c r="T83" i="30"/>
  <c r="T36" i="30"/>
  <c r="AE36" i="30"/>
  <c r="AE106" i="30"/>
  <c r="T106" i="30"/>
  <c r="AE98" i="30"/>
  <c r="T98" i="30"/>
  <c r="AE107" i="30"/>
  <c r="T107" i="30"/>
  <c r="AE125" i="30"/>
  <c r="T125" i="30"/>
  <c r="AE140" i="30"/>
  <c r="T140" i="30"/>
  <c r="T135" i="30"/>
  <c r="AE135" i="30"/>
  <c r="AE145" i="30"/>
  <c r="T145" i="30"/>
  <c r="AE176" i="30"/>
  <c r="T176" i="30"/>
  <c r="T200" i="30"/>
  <c r="AE200" i="30"/>
  <c r="T17" i="30"/>
  <c r="AE17" i="30"/>
  <c r="AZ30" i="30"/>
  <c r="AE18" i="30"/>
  <c r="T18" i="30"/>
  <c r="AE96" i="30"/>
  <c r="T96" i="30"/>
  <c r="AE29" i="30"/>
  <c r="T29" i="30"/>
  <c r="T20" i="30"/>
  <c r="AE20" i="30"/>
  <c r="T14" i="30"/>
  <c r="AE14" i="30"/>
  <c r="T28" i="30"/>
  <c r="AE28" i="30"/>
  <c r="AE39" i="30"/>
  <c r="T39" i="30"/>
  <c r="Y41" i="30"/>
  <c r="AB41" i="30"/>
  <c r="T41" i="30"/>
  <c r="AE41" i="30"/>
  <c r="Z41" i="30"/>
  <c r="AA41" i="30"/>
  <c r="Y52" i="30"/>
  <c r="AB52" i="30"/>
  <c r="T52" i="30"/>
  <c r="AE52" i="30"/>
  <c r="Z52" i="30"/>
  <c r="AA52" i="30"/>
  <c r="AA63" i="30"/>
  <c r="AE63" i="30"/>
  <c r="Z63" i="30"/>
  <c r="Y63" i="30"/>
  <c r="AB63" i="30"/>
  <c r="T63" i="30"/>
  <c r="T47" i="30"/>
  <c r="AE47" i="30"/>
  <c r="AE87" i="30"/>
  <c r="T87" i="30"/>
  <c r="T101" i="30"/>
  <c r="AE101" i="30"/>
  <c r="AE66" i="30"/>
  <c r="Z66" i="30"/>
  <c r="Y66" i="30"/>
  <c r="AB66" i="30"/>
  <c r="T66" i="30"/>
  <c r="AA66" i="30"/>
  <c r="AE82" i="30"/>
  <c r="T82" i="30"/>
  <c r="T65" i="30"/>
  <c r="AE65" i="30"/>
  <c r="T81" i="30"/>
  <c r="AE81" i="30"/>
  <c r="AE94" i="30"/>
  <c r="T94" i="30"/>
  <c r="AB60" i="30"/>
  <c r="T60" i="30"/>
  <c r="AA60" i="30"/>
  <c r="Y60" i="30"/>
  <c r="AE60" i="30"/>
  <c r="Z60" i="30"/>
  <c r="T76" i="30"/>
  <c r="AE76" i="30"/>
  <c r="AE92" i="30"/>
  <c r="T92" i="30"/>
  <c r="AE97" i="30"/>
  <c r="T97" i="30"/>
  <c r="AE103" i="30"/>
  <c r="T103" i="30"/>
  <c r="T119" i="30"/>
  <c r="AE119" i="30"/>
  <c r="T117" i="30"/>
  <c r="AE117" i="30"/>
  <c r="AE133" i="30"/>
  <c r="T133" i="30"/>
  <c r="T112" i="30"/>
  <c r="AE112" i="30"/>
  <c r="AE129" i="30"/>
  <c r="T129" i="30"/>
  <c r="AE128" i="30"/>
  <c r="T128" i="30"/>
  <c r="T131" i="30"/>
  <c r="AE131" i="30"/>
  <c r="AE137" i="30"/>
  <c r="T137" i="30"/>
  <c r="T134" i="30"/>
  <c r="AE134" i="30"/>
  <c r="T147" i="30"/>
  <c r="AE147" i="30"/>
  <c r="AE154" i="30"/>
  <c r="T154" i="30"/>
  <c r="T146" i="30"/>
  <c r="AE146" i="30"/>
  <c r="AE158" i="30"/>
  <c r="T158" i="30"/>
  <c r="T155" i="30"/>
  <c r="AE155" i="30"/>
  <c r="T157" i="30"/>
  <c r="AE157" i="30"/>
  <c r="T159" i="30"/>
  <c r="AE159" i="30"/>
  <c r="AE161" i="30"/>
  <c r="T161" i="30"/>
  <c r="AE163" i="30"/>
  <c r="T163" i="30"/>
  <c r="AE165" i="30"/>
  <c r="T165" i="30"/>
  <c r="T167" i="30"/>
  <c r="AE167" i="30"/>
  <c r="AE172" i="30"/>
  <c r="T172" i="30"/>
  <c r="T162" i="30"/>
  <c r="AE162" i="30"/>
  <c r="T164" i="30"/>
  <c r="AE164" i="30"/>
  <c r="T166" i="30"/>
  <c r="AE166" i="30"/>
  <c r="T178" i="30"/>
  <c r="AE178" i="30"/>
  <c r="AE183" i="30"/>
  <c r="T183" i="30"/>
  <c r="T177" i="30"/>
  <c r="AE177" i="30"/>
  <c r="AE190" i="30"/>
  <c r="T190" i="30"/>
  <c r="AE195" i="30"/>
  <c r="T195" i="30"/>
  <c r="T193" i="30"/>
  <c r="AE193" i="30"/>
  <c r="T196" i="30"/>
  <c r="AE196" i="30"/>
  <c r="AE207" i="30"/>
  <c r="T207" i="30"/>
  <c r="AE206" i="30"/>
  <c r="T206" i="30"/>
  <c r="AE38" i="30"/>
  <c r="T38" i="30"/>
  <c r="AE34" i="30"/>
  <c r="T34" i="30"/>
  <c r="AE114" i="30"/>
  <c r="T114" i="30"/>
  <c r="AE26" i="30"/>
  <c r="Z26" i="30"/>
  <c r="Y26" i="30"/>
  <c r="T26" i="30"/>
  <c r="AB26" i="30"/>
  <c r="AA26" i="30"/>
  <c r="AZ22" i="30"/>
  <c r="T16" i="30"/>
  <c r="AE16" i="30"/>
  <c r="AB40" i="30"/>
  <c r="T40" i="30"/>
  <c r="AA40" i="30"/>
  <c r="Y40" i="30"/>
  <c r="AE40" i="30"/>
  <c r="Z40" i="30"/>
  <c r="T51" i="30"/>
  <c r="AE51" i="30"/>
  <c r="T69" i="30"/>
  <c r="AE69" i="30"/>
  <c r="T64" i="30"/>
  <c r="AE64" i="30"/>
  <c r="T116" i="30"/>
  <c r="AE116" i="30"/>
  <c r="AE149" i="30"/>
  <c r="T149" i="30"/>
  <c r="AE174" i="30"/>
  <c r="T174" i="30"/>
  <c r="AE189" i="30"/>
  <c r="T189" i="30"/>
  <c r="AE49" i="30"/>
  <c r="Z49" i="30"/>
  <c r="Y49" i="30"/>
  <c r="AA49" i="30"/>
  <c r="AB49" i="30"/>
  <c r="T49" i="30"/>
  <c r="AA27" i="30"/>
  <c r="AB27" i="30"/>
  <c r="Z27" i="30"/>
  <c r="AE27" i="30"/>
  <c r="Y27" i="30"/>
  <c r="T27" i="30"/>
  <c r="BB28" i="30"/>
  <c r="BA20" i="30"/>
  <c r="AE53" i="30"/>
  <c r="T53" i="30"/>
  <c r="AE42" i="30"/>
  <c r="T42" i="30"/>
  <c r="T22" i="30"/>
  <c r="AE22" i="30"/>
  <c r="T24" i="30"/>
  <c r="AE24" i="30"/>
  <c r="AB30" i="30"/>
  <c r="T30" i="30"/>
  <c r="Z30" i="30"/>
  <c r="AE30" i="30"/>
  <c r="Y30" i="30"/>
  <c r="AA30" i="30"/>
  <c r="T32" i="30"/>
  <c r="AE32" i="30"/>
  <c r="AE54" i="30"/>
  <c r="T54" i="30"/>
  <c r="AE59" i="30"/>
  <c r="T59" i="30"/>
  <c r="T48" i="30"/>
  <c r="AE48" i="30"/>
  <c r="AE91" i="30"/>
  <c r="T91" i="30"/>
  <c r="T43" i="30"/>
  <c r="AE43" i="30"/>
  <c r="AE67" i="30"/>
  <c r="T67" i="30"/>
  <c r="AE62" i="30"/>
  <c r="T62" i="30"/>
  <c r="AE78" i="30"/>
  <c r="T78" i="30"/>
  <c r="T61" i="30"/>
  <c r="AE61" i="30"/>
  <c r="T77" i="30"/>
  <c r="AE77" i="30"/>
  <c r="AE93" i="30"/>
  <c r="T93" i="30"/>
  <c r="T56" i="30"/>
  <c r="AE56" i="30"/>
  <c r="T72" i="30"/>
  <c r="AE72" i="30"/>
  <c r="T88" i="30"/>
  <c r="AE88" i="30"/>
  <c r="AE118" i="30"/>
  <c r="T118" i="30"/>
  <c r="T99" i="30"/>
  <c r="AE99" i="30"/>
  <c r="AE115" i="30"/>
  <c r="T115" i="30"/>
  <c r="T113" i="30"/>
  <c r="AE113" i="30"/>
  <c r="AE124" i="30"/>
  <c r="T124" i="30"/>
  <c r="T108" i="30"/>
  <c r="AE108" i="30"/>
  <c r="AE141" i="30"/>
  <c r="T141" i="30"/>
  <c r="T127" i="30"/>
  <c r="AE127" i="30"/>
  <c r="T130" i="30"/>
  <c r="AE130" i="30"/>
  <c r="AE148" i="30"/>
  <c r="T148" i="30"/>
  <c r="T143" i="30"/>
  <c r="AE143" i="30"/>
  <c r="AE153" i="30"/>
  <c r="T153" i="30"/>
  <c r="AE175" i="30"/>
  <c r="T175" i="30"/>
  <c r="T142" i="30"/>
  <c r="AE142" i="30"/>
  <c r="AE156" i="30"/>
  <c r="T156" i="30"/>
  <c r="T151" i="30"/>
  <c r="AE151" i="30"/>
  <c r="AE170" i="30"/>
  <c r="T170" i="30"/>
  <c r="AE187" i="30"/>
  <c r="T187" i="30"/>
  <c r="AE198" i="30"/>
  <c r="T198" i="30"/>
  <c r="T191" i="30"/>
  <c r="AE191" i="30"/>
  <c r="AE194" i="30"/>
  <c r="T194" i="30"/>
  <c r="T186" i="30"/>
  <c r="AE186" i="30"/>
  <c r="T201" i="30"/>
  <c r="AE201" i="30"/>
  <c r="AE204" i="30"/>
  <c r="T204" i="30"/>
  <c r="T192" i="30"/>
  <c r="AE192" i="30"/>
  <c r="AE203" i="30"/>
  <c r="T203" i="30"/>
  <c r="T205" i="30"/>
  <c r="AE205" i="30"/>
  <c r="T202" i="30"/>
  <c r="AE202" i="30"/>
  <c r="AE57" i="30"/>
  <c r="T57" i="30"/>
  <c r="BB27" i="30"/>
  <c r="BA19" i="30"/>
  <c r="A9" i="30"/>
  <c r="J9" i="30"/>
  <c r="BA26" i="30"/>
  <c r="AZ18" i="30"/>
  <c r="AZ26" i="30"/>
  <c r="AE37" i="30"/>
  <c r="T37" i="30"/>
  <c r="AE58" i="30"/>
  <c r="T58" i="30"/>
  <c r="AE121" i="30"/>
  <c r="T121" i="30"/>
  <c r="AE70" i="30"/>
  <c r="T70" i="30"/>
  <c r="AE86" i="30"/>
  <c r="T86" i="30"/>
  <c r="AE100" i="30"/>
  <c r="T100" i="30"/>
  <c r="T85" i="30"/>
  <c r="AE85" i="30"/>
  <c r="T80" i="30"/>
  <c r="AE80" i="30"/>
  <c r="T105" i="30"/>
  <c r="AE105" i="30"/>
  <c r="AE132" i="30"/>
  <c r="T132" i="30"/>
  <c r="AE179" i="30"/>
  <c r="T179" i="30"/>
  <c r="T181" i="30"/>
  <c r="AE181" i="30"/>
  <c r="AE33" i="30"/>
  <c r="T33" i="30"/>
  <c r="AE25" i="30"/>
  <c r="T25" i="30"/>
  <c r="T21" i="30"/>
  <c r="AE21" i="30"/>
  <c r="AE79" i="30"/>
  <c r="T79" i="30"/>
  <c r="T9" i="30"/>
  <c r="AE9" i="30"/>
  <c r="AJ9" i="30"/>
  <c r="AE50" i="30"/>
  <c r="T50" i="30"/>
  <c r="Y44" i="30"/>
  <c r="AB44" i="30"/>
  <c r="T44" i="30"/>
  <c r="AE44" i="30"/>
  <c r="Z44" i="30"/>
  <c r="AA44" i="30"/>
  <c r="AA71" i="30"/>
  <c r="AE71" i="30"/>
  <c r="Z71" i="30"/>
  <c r="Y71" i="30"/>
  <c r="AB71" i="30"/>
  <c r="T71" i="30"/>
  <c r="AE75" i="30"/>
  <c r="T75" i="30"/>
  <c r="AA55" i="30"/>
  <c r="AE55" i="30"/>
  <c r="Y55" i="30"/>
  <c r="T55" i="30"/>
  <c r="Z55" i="30"/>
  <c r="AB55" i="30"/>
  <c r="AE74" i="30"/>
  <c r="T74" i="30"/>
  <c r="AE90" i="30"/>
  <c r="T90" i="30"/>
  <c r="AE110" i="30"/>
  <c r="T110" i="30"/>
  <c r="T73" i="30"/>
  <c r="AE73" i="30"/>
  <c r="T89" i="30"/>
  <c r="AE89" i="30"/>
  <c r="AE122" i="30"/>
  <c r="T122" i="30"/>
  <c r="T68" i="30"/>
  <c r="AE68" i="30"/>
  <c r="T84" i="30"/>
  <c r="AE84" i="30"/>
  <c r="AE102" i="30"/>
  <c r="T102" i="30"/>
  <c r="T95" i="30"/>
  <c r="AE95" i="30"/>
  <c r="AE111" i="30"/>
  <c r="T111" i="30"/>
  <c r="T109" i="30"/>
  <c r="AE109" i="30"/>
  <c r="AE120" i="30"/>
  <c r="T120" i="30"/>
  <c r="T104" i="30"/>
  <c r="AE104" i="30"/>
  <c r="T139" i="30"/>
  <c r="AE139" i="30"/>
  <c r="AE136" i="30"/>
  <c r="T136" i="30"/>
  <c r="T123" i="30"/>
  <c r="AE123" i="30"/>
  <c r="T126" i="30"/>
  <c r="AE126" i="30"/>
  <c r="AE144" i="30"/>
  <c r="T144" i="30"/>
  <c r="AE150" i="30"/>
  <c r="T150" i="30"/>
  <c r="T160" i="30"/>
  <c r="AE160" i="30"/>
  <c r="T138" i="30"/>
  <c r="AE138" i="30"/>
  <c r="AE152" i="30"/>
  <c r="T152" i="30"/>
  <c r="AE168" i="30"/>
  <c r="T168" i="30"/>
  <c r="AE184" i="30"/>
  <c r="T184" i="30"/>
  <c r="T169" i="30"/>
  <c r="AE169" i="30"/>
  <c r="T171" i="30"/>
  <c r="AE171" i="30"/>
  <c r="T173" i="30"/>
  <c r="AE173" i="30"/>
  <c r="AE180" i="30"/>
  <c r="T180" i="30"/>
  <c r="AE208" i="30"/>
  <c r="T208" i="30"/>
  <c r="T182" i="30"/>
  <c r="AE182" i="30"/>
  <c r="T185" i="30"/>
  <c r="AE185" i="30"/>
  <c r="AE197" i="30"/>
  <c r="T197" i="30"/>
  <c r="T188" i="30"/>
  <c r="AE188" i="30"/>
  <c r="T199" i="30"/>
  <c r="AE199" i="30"/>
  <c r="T10" i="30"/>
  <c r="AE10" i="30"/>
  <c r="AJ10" i="30"/>
  <c r="AB35" i="30"/>
  <c r="AE35" i="30"/>
  <c r="Z35" i="30"/>
  <c r="AA35" i="30"/>
  <c r="T35" i="30"/>
  <c r="Y35" i="30"/>
  <c r="AE11" i="30"/>
  <c r="T11" i="30"/>
  <c r="T31" i="29"/>
  <c r="AE31" i="29"/>
  <c r="AE88" i="29"/>
  <c r="T88" i="29"/>
  <c r="AE65" i="29"/>
  <c r="T65" i="29"/>
  <c r="T141" i="29"/>
  <c r="AE141" i="29"/>
  <c r="T107" i="29"/>
  <c r="AE107" i="29"/>
  <c r="T110" i="29"/>
  <c r="AE110" i="29"/>
  <c r="AE159" i="29"/>
  <c r="T159" i="29"/>
  <c r="AE183" i="29"/>
  <c r="T183" i="29"/>
  <c r="AE98" i="29"/>
  <c r="T98" i="29"/>
  <c r="A8" i="29"/>
  <c r="J8" i="29"/>
  <c r="AE50" i="29"/>
  <c r="T50" i="29"/>
  <c r="T36" i="29"/>
  <c r="AE36" i="29"/>
  <c r="AE94" i="29"/>
  <c r="T94" i="29"/>
  <c r="AE109" i="29"/>
  <c r="T109" i="29"/>
  <c r="AE108" i="29"/>
  <c r="T108" i="29"/>
  <c r="AE122" i="29"/>
  <c r="T122" i="29"/>
  <c r="AE161" i="29"/>
  <c r="T161" i="29"/>
  <c r="T45" i="29"/>
  <c r="AE45" i="29"/>
  <c r="AE58" i="29"/>
  <c r="T58" i="29"/>
  <c r="T82" i="29"/>
  <c r="AE82" i="29"/>
  <c r="AE72" i="29"/>
  <c r="T72" i="29"/>
  <c r="AL10" i="29"/>
  <c r="AA27" i="29"/>
  <c r="AE27" i="29"/>
  <c r="T27" i="29"/>
  <c r="AB27" i="29"/>
  <c r="Z27" i="29"/>
  <c r="Y27" i="29"/>
  <c r="Y60" i="29"/>
  <c r="Z60" i="29"/>
  <c r="T60" i="29"/>
  <c r="AE60" i="29"/>
  <c r="AB60" i="29"/>
  <c r="AA60" i="29"/>
  <c r="AB71" i="29"/>
  <c r="T71" i="29"/>
  <c r="AE71" i="29"/>
  <c r="Y71" i="29"/>
  <c r="AA71" i="29"/>
  <c r="Z71" i="29"/>
  <c r="AE119" i="29"/>
  <c r="T119" i="29"/>
  <c r="AE151" i="29"/>
  <c r="T151" i="29"/>
  <c r="AE165" i="29"/>
  <c r="T165" i="29"/>
  <c r="AE177" i="29"/>
  <c r="T177" i="29"/>
  <c r="AE174" i="29"/>
  <c r="T174" i="29"/>
  <c r="T38" i="29"/>
  <c r="AE38" i="29"/>
  <c r="AE105" i="29"/>
  <c r="T105" i="29"/>
  <c r="AE87" i="29"/>
  <c r="T87" i="29"/>
  <c r="AE113" i="29"/>
  <c r="T113" i="29"/>
  <c r="BA19" i="29"/>
  <c r="BB27" i="29"/>
  <c r="BA20" i="29"/>
  <c r="T74" i="29"/>
  <c r="AE74" i="29"/>
  <c r="AE47" i="29"/>
  <c r="T47" i="29"/>
  <c r="AE25" i="29"/>
  <c r="AJ25" i="29"/>
  <c r="T25" i="29"/>
  <c r="AE18" i="29"/>
  <c r="AJ18" i="29"/>
  <c r="T18" i="29"/>
  <c r="T99" i="29"/>
  <c r="AE99" i="29"/>
  <c r="T89" i="29"/>
  <c r="AE89" i="29"/>
  <c r="T92" i="29"/>
  <c r="AE92" i="29"/>
  <c r="AE125" i="29"/>
  <c r="T125" i="29"/>
  <c r="T132" i="29"/>
  <c r="AE132" i="29"/>
  <c r="T127" i="29"/>
  <c r="AE127" i="29"/>
  <c r="T138" i="29"/>
  <c r="AE138" i="29"/>
  <c r="T149" i="29"/>
  <c r="AE149" i="29"/>
  <c r="AE190" i="29"/>
  <c r="T190" i="29"/>
  <c r="AE200" i="29"/>
  <c r="T200" i="29"/>
  <c r="AE19" i="29"/>
  <c r="AJ19" i="29"/>
  <c r="T19" i="29"/>
  <c r="AE12" i="29"/>
  <c r="AJ12" i="29"/>
  <c r="T12" i="29"/>
  <c r="AA55" i="29"/>
  <c r="AE55" i="29"/>
  <c r="Z55" i="29"/>
  <c r="Y55" i="29"/>
  <c r="AB55" i="29"/>
  <c r="T55" i="29"/>
  <c r="AE43" i="29"/>
  <c r="T43" i="29"/>
  <c r="AE17" i="29"/>
  <c r="AJ17" i="29"/>
  <c r="T17" i="29"/>
  <c r="AE33" i="29"/>
  <c r="T33" i="29"/>
  <c r="AE21" i="29"/>
  <c r="AJ21" i="29"/>
  <c r="T21" i="29"/>
  <c r="T13" i="29"/>
  <c r="AE13" i="29"/>
  <c r="AJ13" i="29"/>
  <c r="T16" i="29"/>
  <c r="AE16" i="29"/>
  <c r="AJ16" i="29"/>
  <c r="T22" i="29"/>
  <c r="AE22" i="29"/>
  <c r="AJ22" i="29"/>
  <c r="T24" i="29"/>
  <c r="AE24" i="29"/>
  <c r="AJ24" i="29"/>
  <c r="AE30" i="29"/>
  <c r="Y30" i="29"/>
  <c r="AB30" i="29"/>
  <c r="T30" i="29"/>
  <c r="AA30" i="29"/>
  <c r="Z30" i="29"/>
  <c r="AE32" i="29"/>
  <c r="T32" i="29"/>
  <c r="AE54" i="29"/>
  <c r="T54" i="29"/>
  <c r="T42" i="29"/>
  <c r="AE42" i="29"/>
  <c r="Y49" i="29"/>
  <c r="AB49" i="29"/>
  <c r="T49" i="29"/>
  <c r="AA49" i="29"/>
  <c r="AE49" i="29"/>
  <c r="Z49" i="29"/>
  <c r="AE115" i="29"/>
  <c r="T115" i="29"/>
  <c r="AB44" i="29"/>
  <c r="T44" i="29"/>
  <c r="AA44" i="29"/>
  <c r="AE44" i="29"/>
  <c r="Z44" i="29"/>
  <c r="Y44" i="29"/>
  <c r="AA66" i="29"/>
  <c r="Z66" i="29"/>
  <c r="AE66" i="29"/>
  <c r="Y66" i="29"/>
  <c r="T66" i="29"/>
  <c r="AB66" i="29"/>
  <c r="AE69" i="29"/>
  <c r="T69" i="29"/>
  <c r="T59" i="29"/>
  <c r="AE59" i="29"/>
  <c r="AE75" i="29"/>
  <c r="T75" i="29"/>
  <c r="T86" i="29"/>
  <c r="AE86" i="29"/>
  <c r="AE120" i="29"/>
  <c r="T120" i="29"/>
  <c r="T77" i="29"/>
  <c r="AE77" i="29"/>
  <c r="AE95" i="29"/>
  <c r="T95" i="29"/>
  <c r="T96" i="29"/>
  <c r="AE96" i="29"/>
  <c r="AE112" i="29"/>
  <c r="T112" i="29"/>
  <c r="AE133" i="29"/>
  <c r="T133" i="29"/>
  <c r="T155" i="29"/>
  <c r="AE155" i="29"/>
  <c r="T111" i="29"/>
  <c r="AE111" i="29"/>
  <c r="AE147" i="29"/>
  <c r="T147" i="29"/>
  <c r="AE126" i="29"/>
  <c r="T126" i="29"/>
  <c r="T137" i="29"/>
  <c r="AE137" i="29"/>
  <c r="T158" i="29"/>
  <c r="AE158" i="29"/>
  <c r="T136" i="29"/>
  <c r="AE136" i="29"/>
  <c r="AE143" i="29"/>
  <c r="T143" i="29"/>
  <c r="T131" i="29"/>
  <c r="AE131" i="29"/>
  <c r="T142" i="29"/>
  <c r="AE142" i="29"/>
  <c r="AE153" i="29"/>
  <c r="T153" i="29"/>
  <c r="AE163" i="29"/>
  <c r="T163" i="29"/>
  <c r="T144" i="29"/>
  <c r="AE144" i="29"/>
  <c r="AE157" i="29"/>
  <c r="T157" i="29"/>
  <c r="AE181" i="29"/>
  <c r="T181" i="29"/>
  <c r="T205" i="29"/>
  <c r="AE205" i="29"/>
  <c r="T160" i="29"/>
  <c r="AE160" i="29"/>
  <c r="T162" i="29"/>
  <c r="AE162" i="29"/>
  <c r="T164" i="29"/>
  <c r="AE164" i="29"/>
  <c r="T166" i="29"/>
  <c r="AE166" i="29"/>
  <c r="AE168" i="29"/>
  <c r="T168" i="29"/>
  <c r="T176" i="29"/>
  <c r="AE176" i="29"/>
  <c r="AE184" i="29"/>
  <c r="T184" i="29"/>
  <c r="AE195" i="29"/>
  <c r="T195" i="29"/>
  <c r="AE186" i="29"/>
  <c r="T186" i="29"/>
  <c r="AE194" i="29"/>
  <c r="T194" i="29"/>
  <c r="T185" i="29"/>
  <c r="AE185" i="29"/>
  <c r="AE207" i="29"/>
  <c r="T207" i="29"/>
  <c r="T201" i="29"/>
  <c r="AE201" i="29"/>
  <c r="T208" i="29"/>
  <c r="AE208" i="29"/>
  <c r="H9" i="29"/>
  <c r="B9" i="29"/>
  <c r="T196" i="29"/>
  <c r="AE196" i="29"/>
  <c r="AA40" i="29"/>
  <c r="AE40" i="29"/>
  <c r="Z40" i="29"/>
  <c r="Y40" i="29"/>
  <c r="T40" i="29"/>
  <c r="AB40" i="29"/>
  <c r="AE23" i="29"/>
  <c r="AJ23" i="29"/>
  <c r="T23" i="29"/>
  <c r="H8" i="29"/>
  <c r="B8" i="29"/>
  <c r="AE56" i="29"/>
  <c r="T56" i="29"/>
  <c r="AE11" i="29"/>
  <c r="AJ11" i="29"/>
  <c r="T11" i="29"/>
  <c r="AE9" i="29"/>
  <c r="AJ9" i="29"/>
  <c r="T9" i="29"/>
  <c r="AE46" i="29"/>
  <c r="T46" i="29"/>
  <c r="AE76" i="29"/>
  <c r="T76" i="29"/>
  <c r="T37" i="29"/>
  <c r="AE37" i="29"/>
  <c r="T101" i="29"/>
  <c r="AE101" i="29"/>
  <c r="AB35" i="29"/>
  <c r="T35" i="29"/>
  <c r="AA35" i="29"/>
  <c r="AE35" i="29"/>
  <c r="Z35" i="29"/>
  <c r="Y35" i="29"/>
  <c r="AB41" i="29"/>
  <c r="T41" i="29"/>
  <c r="AA41" i="29"/>
  <c r="AE41" i="29"/>
  <c r="Z41" i="29"/>
  <c r="Y41" i="29"/>
  <c r="AB52" i="29"/>
  <c r="T52" i="29"/>
  <c r="AA52" i="29"/>
  <c r="AE52" i="29"/>
  <c r="Z52" i="29"/>
  <c r="Y52" i="29"/>
  <c r="AE57" i="29"/>
  <c r="T57" i="29"/>
  <c r="AE62" i="29"/>
  <c r="T62" i="29"/>
  <c r="AE73" i="29"/>
  <c r="T73" i="29"/>
  <c r="T67" i="29"/>
  <c r="AE67" i="29"/>
  <c r="AE83" i="29"/>
  <c r="T83" i="29"/>
  <c r="T78" i="29"/>
  <c r="AE78" i="29"/>
  <c r="AE91" i="29"/>
  <c r="T91" i="29"/>
  <c r="T85" i="29"/>
  <c r="AE85" i="29"/>
  <c r="AE104" i="29"/>
  <c r="T104" i="29"/>
  <c r="T121" i="29"/>
  <c r="AE121" i="29"/>
  <c r="T103" i="29"/>
  <c r="AE103" i="29"/>
  <c r="AE140" i="29"/>
  <c r="T140" i="29"/>
  <c r="T106" i="29"/>
  <c r="AE106" i="29"/>
  <c r="AE117" i="29"/>
  <c r="T117" i="29"/>
  <c r="T118" i="29"/>
  <c r="AE118" i="29"/>
  <c r="AE134" i="29"/>
  <c r="T134" i="29"/>
  <c r="T128" i="29"/>
  <c r="AE128" i="29"/>
  <c r="AE139" i="29"/>
  <c r="T139" i="29"/>
  <c r="T123" i="29"/>
  <c r="AE123" i="29"/>
  <c r="AE154" i="29"/>
  <c r="T154" i="29"/>
  <c r="AE150" i="29"/>
  <c r="T150" i="29"/>
  <c r="AE156" i="29"/>
  <c r="T156" i="29"/>
  <c r="AE167" i="29"/>
  <c r="T167" i="29"/>
  <c r="T145" i="29"/>
  <c r="AE145" i="29"/>
  <c r="T152" i="29"/>
  <c r="AE152" i="29"/>
  <c r="T175" i="29"/>
  <c r="AE175" i="29"/>
  <c r="AE172" i="29"/>
  <c r="T172" i="29"/>
  <c r="T182" i="29"/>
  <c r="AE182" i="29"/>
  <c r="AE191" i="29"/>
  <c r="T191" i="29"/>
  <c r="T193" i="29"/>
  <c r="AE193" i="29"/>
  <c r="T192" i="29"/>
  <c r="AE192" i="29"/>
  <c r="T204" i="29"/>
  <c r="AE204" i="29"/>
  <c r="AE202" i="29"/>
  <c r="T202" i="29"/>
  <c r="J9" i="29"/>
  <c r="A9" i="29"/>
  <c r="AE80" i="29"/>
  <c r="T80" i="29"/>
  <c r="AE51" i="29"/>
  <c r="T51" i="29"/>
  <c r="AZ30" i="29"/>
  <c r="AE68" i="29"/>
  <c r="T68" i="29"/>
  <c r="AE64" i="29"/>
  <c r="T64" i="29"/>
  <c r="T14" i="29"/>
  <c r="AE14" i="29"/>
  <c r="AJ14" i="29"/>
  <c r="T20" i="29"/>
  <c r="AE20" i="29"/>
  <c r="AJ20" i="29"/>
  <c r="T28" i="29"/>
  <c r="AE28" i="29"/>
  <c r="AE39" i="29"/>
  <c r="T39" i="29"/>
  <c r="T53" i="29"/>
  <c r="AE53" i="29"/>
  <c r="AE93" i="29"/>
  <c r="T93" i="29"/>
  <c r="T48" i="29"/>
  <c r="AE48" i="29"/>
  <c r="AE61" i="29"/>
  <c r="T61" i="29"/>
  <c r="AE70" i="29"/>
  <c r="T70" i="29"/>
  <c r="AE84" i="29"/>
  <c r="T84" i="29"/>
  <c r="AB63" i="29"/>
  <c r="T63" i="29"/>
  <c r="AE63" i="29"/>
  <c r="Y63" i="29"/>
  <c r="AA63" i="29"/>
  <c r="Z63" i="29"/>
  <c r="AE79" i="29"/>
  <c r="T79" i="29"/>
  <c r="AE97" i="29"/>
  <c r="T97" i="29"/>
  <c r="T90" i="29"/>
  <c r="AE90" i="29"/>
  <c r="T81" i="29"/>
  <c r="AE81" i="29"/>
  <c r="AE100" i="29"/>
  <c r="T100" i="29"/>
  <c r="AE129" i="29"/>
  <c r="T129" i="29"/>
  <c r="T102" i="29"/>
  <c r="AE102" i="29"/>
  <c r="AE116" i="29"/>
  <c r="T116" i="29"/>
  <c r="T114" i="29"/>
  <c r="AE114" i="29"/>
  <c r="AE130" i="29"/>
  <c r="T130" i="29"/>
  <c r="T124" i="29"/>
  <c r="AE124" i="29"/>
  <c r="T135" i="29"/>
  <c r="AE135" i="29"/>
  <c r="AE146" i="29"/>
  <c r="T146" i="29"/>
  <c r="T148" i="29"/>
  <c r="AE148" i="29"/>
  <c r="AE170" i="29"/>
  <c r="T170" i="29"/>
  <c r="T169" i="29"/>
  <c r="AE169" i="29"/>
  <c r="T171" i="29"/>
  <c r="AE171" i="29"/>
  <c r="T173" i="29"/>
  <c r="AE173" i="29"/>
  <c r="AE180" i="29"/>
  <c r="T180" i="29"/>
  <c r="T179" i="29"/>
  <c r="AE179" i="29"/>
  <c r="AE187" i="29"/>
  <c r="T187" i="29"/>
  <c r="T178" i="29"/>
  <c r="AE178" i="29"/>
  <c r="T198" i="29"/>
  <c r="AE198" i="29"/>
  <c r="T189" i="29"/>
  <c r="AE189" i="29"/>
  <c r="AE199" i="29"/>
  <c r="T199" i="29"/>
  <c r="AE203" i="29"/>
  <c r="T203" i="29"/>
  <c r="T188" i="29"/>
  <c r="AE188" i="29"/>
  <c r="T197" i="29"/>
  <c r="AE197" i="29"/>
  <c r="AE206" i="29"/>
  <c r="T206" i="29"/>
  <c r="F11" i="29"/>
  <c r="R10" i="29"/>
  <c r="S10" i="29"/>
  <c r="AD10" i="29"/>
  <c r="AB41" i="28"/>
  <c r="AA41" i="28"/>
  <c r="Z41" i="28"/>
  <c r="Y41" i="28"/>
  <c r="AB44" i="28"/>
  <c r="AA44" i="28"/>
  <c r="Z44" i="28"/>
  <c r="Y44" i="28"/>
  <c r="AB40" i="28"/>
  <c r="AA40" i="28"/>
  <c r="Z40" i="28"/>
  <c r="Y40" i="28"/>
  <c r="AB26" i="28"/>
  <c r="Z26" i="28"/>
  <c r="AA26" i="28"/>
  <c r="Y26" i="28"/>
  <c r="AB27" i="28"/>
  <c r="Y27" i="28"/>
  <c r="AA27" i="28"/>
  <c r="Z27" i="28"/>
  <c r="Y30" i="28"/>
  <c r="AA30" i="28"/>
  <c r="Z30" i="28"/>
  <c r="AB30" i="28"/>
  <c r="Y35" i="28"/>
  <c r="AB35" i="28"/>
  <c r="Z35" i="28"/>
  <c r="AA35" i="28"/>
  <c r="Y63" i="28"/>
  <c r="AA63" i="28"/>
  <c r="Z63" i="28"/>
  <c r="AB63" i="28"/>
  <c r="Y66" i="28"/>
  <c r="Z66" i="28"/>
  <c r="AB66" i="28"/>
  <c r="AA66" i="28"/>
  <c r="S9" i="28"/>
  <c r="AD9" i="28"/>
  <c r="AZ22" i="28"/>
  <c r="AE89" i="28"/>
  <c r="T89" i="28"/>
  <c r="T24" i="28"/>
  <c r="AE24" i="28"/>
  <c r="T11" i="28"/>
  <c r="AE11" i="28"/>
  <c r="AE43" i="28"/>
  <c r="T43" i="28"/>
  <c r="AE77" i="28"/>
  <c r="T77" i="28"/>
  <c r="T28" i="28"/>
  <c r="AE28" i="28"/>
  <c r="AE74" i="28"/>
  <c r="T74" i="28"/>
  <c r="AE104" i="28"/>
  <c r="T104" i="28"/>
  <c r="AE127" i="28"/>
  <c r="T127" i="28"/>
  <c r="AE108" i="28"/>
  <c r="T108" i="28"/>
  <c r="T106" i="28"/>
  <c r="AE106" i="28"/>
  <c r="AE22" i="28"/>
  <c r="T22" i="28"/>
  <c r="AE156" i="28"/>
  <c r="T156" i="28"/>
  <c r="Y49" i="28"/>
  <c r="AA49" i="28"/>
  <c r="Z49" i="28"/>
  <c r="AB49" i="28"/>
  <c r="T49" i="28"/>
  <c r="AE49" i="28"/>
  <c r="T95" i="28"/>
  <c r="AE95" i="28"/>
  <c r="AE42" i="28"/>
  <c r="T42" i="28"/>
  <c r="AE48" i="28"/>
  <c r="T48" i="28"/>
  <c r="AA55" i="28"/>
  <c r="AE55" i="28"/>
  <c r="Z55" i="28"/>
  <c r="Y55" i="28"/>
  <c r="AB55" i="28"/>
  <c r="T55" i="28"/>
  <c r="AE58" i="28"/>
  <c r="Z58" i="28"/>
  <c r="Y58" i="28"/>
  <c r="AB58" i="28"/>
  <c r="T58" i="28"/>
  <c r="AA58" i="28"/>
  <c r="AE93" i="28"/>
  <c r="T93" i="28"/>
  <c r="Y65" i="28"/>
  <c r="AB65" i="28"/>
  <c r="T65" i="28"/>
  <c r="AA65" i="28"/>
  <c r="AE65" i="28"/>
  <c r="Z65" i="28"/>
  <c r="T88" i="28"/>
  <c r="AE88" i="28"/>
  <c r="AE115" i="28"/>
  <c r="T115" i="28"/>
  <c r="AE122" i="28"/>
  <c r="T122" i="28"/>
  <c r="T129" i="28"/>
  <c r="AE129" i="28"/>
  <c r="Y81" i="28"/>
  <c r="AA81" i="28"/>
  <c r="Z81" i="28"/>
  <c r="T81" i="28"/>
  <c r="AE81" i="28"/>
  <c r="AB81" i="28"/>
  <c r="AE75" i="28"/>
  <c r="T75" i="28"/>
  <c r="T39" i="28"/>
  <c r="AE39" i="28"/>
  <c r="AE83" i="28"/>
  <c r="T83" i="28"/>
  <c r="AB60" i="28"/>
  <c r="T60" i="28"/>
  <c r="AA60" i="28"/>
  <c r="AE60" i="28"/>
  <c r="Z60" i="28"/>
  <c r="Y60" i="28"/>
  <c r="T98" i="28"/>
  <c r="AE98" i="28"/>
  <c r="T147" i="28"/>
  <c r="AE147" i="28"/>
  <c r="AE152" i="28"/>
  <c r="T152" i="28"/>
  <c r="T157" i="28"/>
  <c r="AE157" i="28"/>
  <c r="AE189" i="28"/>
  <c r="T189" i="28"/>
  <c r="AE180" i="28"/>
  <c r="T180" i="28"/>
  <c r="AE192" i="28"/>
  <c r="T192" i="28"/>
  <c r="T196" i="28"/>
  <c r="AE196" i="28"/>
  <c r="AE195" i="28"/>
  <c r="T195" i="28"/>
  <c r="AE41" i="28"/>
  <c r="T41" i="28"/>
  <c r="T18" i="28"/>
  <c r="AE18" i="28"/>
  <c r="AE20" i="28"/>
  <c r="T20" i="28"/>
  <c r="AE13" i="28"/>
  <c r="T13" i="28"/>
  <c r="AZ30" i="28"/>
  <c r="T12" i="28"/>
  <c r="AE12" i="28"/>
  <c r="T8" i="28"/>
  <c r="AE8" i="28"/>
  <c r="AJ8" i="28"/>
  <c r="AE27" i="28"/>
  <c r="T27" i="28"/>
  <c r="AE21" i="28"/>
  <c r="T21" i="28"/>
  <c r="AE17" i="28"/>
  <c r="T17" i="28"/>
  <c r="AE10" i="28"/>
  <c r="T10" i="28"/>
  <c r="AE47" i="28"/>
  <c r="T47" i="28"/>
  <c r="AE16" i="28"/>
  <c r="T16" i="28"/>
  <c r="AE34" i="28"/>
  <c r="T34" i="28"/>
  <c r="AE37" i="28"/>
  <c r="T37" i="28"/>
  <c r="AE45" i="28"/>
  <c r="T45" i="28"/>
  <c r="T125" i="28"/>
  <c r="AE125" i="28"/>
  <c r="T30" i="28"/>
  <c r="AE30" i="28"/>
  <c r="T32" i="28"/>
  <c r="AE32" i="28"/>
  <c r="AE54" i="28"/>
  <c r="T54" i="28"/>
  <c r="AE70" i="28"/>
  <c r="T70" i="28"/>
  <c r="AE101" i="28"/>
  <c r="T101" i="28"/>
  <c r="AE112" i="28"/>
  <c r="T112" i="28"/>
  <c r="T61" i="28"/>
  <c r="AE61" i="28"/>
  <c r="AE82" i="28"/>
  <c r="T82" i="28"/>
  <c r="AE87" i="28"/>
  <c r="T87" i="28"/>
  <c r="T56" i="28"/>
  <c r="AE56" i="28"/>
  <c r="T72" i="28"/>
  <c r="AE72" i="28"/>
  <c r="AE91" i="28"/>
  <c r="T91" i="28"/>
  <c r="T113" i="28"/>
  <c r="AE113" i="28"/>
  <c r="T84" i="28"/>
  <c r="AE84" i="28"/>
  <c r="AE100" i="28"/>
  <c r="T100" i="28"/>
  <c r="T123" i="28"/>
  <c r="AE123" i="28"/>
  <c r="AE138" i="28"/>
  <c r="T138" i="28"/>
  <c r="T94" i="28"/>
  <c r="AE94" i="28"/>
  <c r="AE119" i="28"/>
  <c r="T119" i="28"/>
  <c r="T139" i="28"/>
  <c r="AE139" i="28"/>
  <c r="T118" i="28"/>
  <c r="AE118" i="28"/>
  <c r="AE134" i="28"/>
  <c r="T134" i="28"/>
  <c r="T128" i="28"/>
  <c r="AE128" i="28"/>
  <c r="AE148" i="28"/>
  <c r="T148" i="28"/>
  <c r="T151" i="28"/>
  <c r="AE151" i="28"/>
  <c r="AE162" i="28"/>
  <c r="T162" i="28"/>
  <c r="T146" i="28"/>
  <c r="AE146" i="28"/>
  <c r="T179" i="28"/>
  <c r="AE179" i="28"/>
  <c r="AE188" i="28"/>
  <c r="T188" i="28"/>
  <c r="T191" i="28"/>
  <c r="AE191" i="28"/>
  <c r="AE201" i="28"/>
  <c r="T201" i="28"/>
  <c r="AE208" i="28"/>
  <c r="T208" i="28"/>
  <c r="AE206" i="28"/>
  <c r="T206" i="28"/>
  <c r="BA28" i="28"/>
  <c r="AZ20" i="28"/>
  <c r="AZ28" i="28"/>
  <c r="AE31" i="28"/>
  <c r="T31" i="28"/>
  <c r="AE35" i="28"/>
  <c r="T35" i="28"/>
  <c r="T15" i="28"/>
  <c r="AE15" i="28"/>
  <c r="BB26" i="28"/>
  <c r="BA18" i="28"/>
  <c r="T33" i="28"/>
  <c r="AE33" i="28"/>
  <c r="AE36" i="28"/>
  <c r="T36" i="28"/>
  <c r="T40" i="28"/>
  <c r="AE40" i="28"/>
  <c r="AE51" i="28"/>
  <c r="T51" i="28"/>
  <c r="AE63" i="28"/>
  <c r="T63" i="28"/>
  <c r="AE44" i="28"/>
  <c r="T44" i="28"/>
  <c r="AE59" i="28"/>
  <c r="T59" i="28"/>
  <c r="AE50" i="28"/>
  <c r="T50" i="28"/>
  <c r="AE66" i="28"/>
  <c r="T66" i="28"/>
  <c r="AE131" i="28"/>
  <c r="T131" i="28"/>
  <c r="T57" i="28"/>
  <c r="AE57" i="28"/>
  <c r="Y73" i="28"/>
  <c r="AB73" i="28"/>
  <c r="T73" i="28"/>
  <c r="AA73" i="28"/>
  <c r="Z73" i="28"/>
  <c r="AE73" i="28"/>
  <c r="AE86" i="28"/>
  <c r="T86" i="28"/>
  <c r="AB52" i="28"/>
  <c r="T52" i="28"/>
  <c r="AA52" i="28"/>
  <c r="AE52" i="28"/>
  <c r="Z52" i="28"/>
  <c r="Y52" i="28"/>
  <c r="T68" i="28"/>
  <c r="AE68" i="28"/>
  <c r="AA79" i="28"/>
  <c r="Z79" i="28"/>
  <c r="AE79" i="28"/>
  <c r="Y79" i="28"/>
  <c r="T79" i="28"/>
  <c r="AB79" i="28"/>
  <c r="AE90" i="28"/>
  <c r="T90" i="28"/>
  <c r="T80" i="28"/>
  <c r="AE80" i="28"/>
  <c r="AE96" i="28"/>
  <c r="T96" i="28"/>
  <c r="AE117" i="28"/>
  <c r="T117" i="28"/>
  <c r="T103" i="28"/>
  <c r="AE103" i="28"/>
  <c r="T121" i="28"/>
  <c r="AE121" i="28"/>
  <c r="AE135" i="28"/>
  <c r="T135" i="28"/>
  <c r="T114" i="28"/>
  <c r="AE114" i="28"/>
  <c r="AE130" i="28"/>
  <c r="T130" i="28"/>
  <c r="AE143" i="28"/>
  <c r="T143" i="28"/>
  <c r="AE141" i="28"/>
  <c r="T141" i="28"/>
  <c r="T124" i="28"/>
  <c r="AE124" i="28"/>
  <c r="AE145" i="28"/>
  <c r="T145" i="28"/>
  <c r="AE153" i="28"/>
  <c r="T153" i="28"/>
  <c r="AE177" i="28"/>
  <c r="T177" i="28"/>
  <c r="T144" i="28"/>
  <c r="AE144" i="28"/>
  <c r="AE160" i="28"/>
  <c r="T160" i="28"/>
  <c r="T159" i="28"/>
  <c r="AE159" i="28"/>
  <c r="T161" i="28"/>
  <c r="AE161" i="28"/>
  <c r="T163" i="28"/>
  <c r="AE163" i="28"/>
  <c r="T165" i="28"/>
  <c r="AE165" i="28"/>
  <c r="AE167" i="28"/>
  <c r="T167" i="28"/>
  <c r="AE169" i="28"/>
  <c r="T169" i="28"/>
  <c r="AE171" i="28"/>
  <c r="T171" i="28"/>
  <c r="AE173" i="28"/>
  <c r="T173" i="28"/>
  <c r="AE187" i="28"/>
  <c r="T187" i="28"/>
  <c r="T175" i="28"/>
  <c r="AE175" i="28"/>
  <c r="T178" i="28"/>
  <c r="AE178" i="28"/>
  <c r="AE186" i="28"/>
  <c r="T186" i="28"/>
  <c r="AE193" i="28"/>
  <c r="T193" i="28"/>
  <c r="T185" i="28"/>
  <c r="AE185" i="28"/>
  <c r="T203" i="28"/>
  <c r="AE203" i="28"/>
  <c r="T184" i="28"/>
  <c r="AE184" i="28"/>
  <c r="AE202" i="28"/>
  <c r="T202" i="28"/>
  <c r="AE204" i="28"/>
  <c r="T204" i="28"/>
  <c r="BA19" i="28"/>
  <c r="T132" i="28"/>
  <c r="AE132" i="28"/>
  <c r="T155" i="28"/>
  <c r="AE155" i="28"/>
  <c r="AE164" i="28"/>
  <c r="T164" i="28"/>
  <c r="T150" i="28"/>
  <c r="AE150" i="28"/>
  <c r="AE38" i="28"/>
  <c r="T38" i="28"/>
  <c r="AE14" i="28"/>
  <c r="T14" i="28"/>
  <c r="AE25" i="28"/>
  <c r="T25" i="28"/>
  <c r="T23" i="28"/>
  <c r="AE23" i="28"/>
  <c r="T19" i="28"/>
  <c r="AE19" i="28"/>
  <c r="Y85" i="28"/>
  <c r="AA85" i="28"/>
  <c r="Z85" i="28"/>
  <c r="T85" i="28"/>
  <c r="AE85" i="28"/>
  <c r="AB85" i="28"/>
  <c r="AE26" i="28"/>
  <c r="T26" i="28"/>
  <c r="AE9" i="28"/>
  <c r="T9" i="28"/>
  <c r="T29" i="28"/>
  <c r="AE29" i="28"/>
  <c r="AE67" i="28"/>
  <c r="T67" i="28"/>
  <c r="AA71" i="28"/>
  <c r="AE71" i="28"/>
  <c r="Z71" i="28"/>
  <c r="Y71" i="28"/>
  <c r="T71" i="28"/>
  <c r="AB71" i="28"/>
  <c r="AE105" i="28"/>
  <c r="T105" i="28"/>
  <c r="T46" i="28"/>
  <c r="AE46" i="28"/>
  <c r="AE62" i="28"/>
  <c r="Z62" i="28"/>
  <c r="Y62" i="28"/>
  <c r="AB62" i="28"/>
  <c r="T62" i="28"/>
  <c r="AA62" i="28"/>
  <c r="T53" i="28"/>
  <c r="AE53" i="28"/>
  <c r="Y69" i="28"/>
  <c r="AB69" i="28"/>
  <c r="T69" i="28"/>
  <c r="AA69" i="28"/>
  <c r="Z69" i="28"/>
  <c r="AE69" i="28"/>
  <c r="AE97" i="28"/>
  <c r="T97" i="28"/>
  <c r="T64" i="28"/>
  <c r="AE64" i="28"/>
  <c r="AE78" i="28"/>
  <c r="T78" i="28"/>
  <c r="AE107" i="28"/>
  <c r="T107" i="28"/>
  <c r="AB76" i="28"/>
  <c r="T76" i="28"/>
  <c r="AE76" i="28"/>
  <c r="Y76" i="28"/>
  <c r="AA76" i="28"/>
  <c r="Z76" i="28"/>
  <c r="T92" i="28"/>
  <c r="AE92" i="28"/>
  <c r="AE111" i="28"/>
  <c r="T111" i="28"/>
  <c r="AE116" i="28"/>
  <c r="T116" i="28"/>
  <c r="AE149" i="28"/>
  <c r="T149" i="28"/>
  <c r="T99" i="28"/>
  <c r="AE99" i="28"/>
  <c r="T102" i="28"/>
  <c r="AE102" i="28"/>
  <c r="AE109" i="28"/>
  <c r="T109" i="28"/>
  <c r="T110" i="28"/>
  <c r="AE110" i="28"/>
  <c r="AE126" i="28"/>
  <c r="T126" i="28"/>
  <c r="AE137" i="28"/>
  <c r="T137" i="28"/>
  <c r="AE142" i="28"/>
  <c r="T142" i="28"/>
  <c r="T133" i="28"/>
  <c r="AE133" i="28"/>
  <c r="T120" i="28"/>
  <c r="AE120" i="28"/>
  <c r="T136" i="28"/>
  <c r="AE136" i="28"/>
  <c r="T140" i="28"/>
  <c r="AE140" i="28"/>
  <c r="AE158" i="28"/>
  <c r="T158" i="28"/>
  <c r="T166" i="28"/>
  <c r="AE166" i="28"/>
  <c r="T205" i="28"/>
  <c r="AE205" i="28"/>
  <c r="T154" i="28"/>
  <c r="AE154" i="28"/>
  <c r="AE176" i="28"/>
  <c r="T176" i="28"/>
  <c r="AE181" i="28"/>
  <c r="T181" i="28"/>
  <c r="T168" i="28"/>
  <c r="AE168" i="28"/>
  <c r="T170" i="28"/>
  <c r="AE170" i="28"/>
  <c r="T172" i="28"/>
  <c r="AE172" i="28"/>
  <c r="T174" i="28"/>
  <c r="AE174" i="28"/>
  <c r="AE183" i="28"/>
  <c r="T183" i="28"/>
  <c r="T190" i="28"/>
  <c r="AE190" i="28"/>
  <c r="T182" i="28"/>
  <c r="AE182" i="28"/>
  <c r="AE200" i="28"/>
  <c r="T200" i="28"/>
  <c r="AE194" i="28"/>
  <c r="T194" i="28"/>
  <c r="AE207" i="28"/>
  <c r="T207" i="28"/>
  <c r="AE199" i="28"/>
  <c r="T199" i="28"/>
  <c r="T198" i="28"/>
  <c r="AE198" i="28"/>
  <c r="T197" i="28"/>
  <c r="AE197" i="28"/>
  <c r="AK11" i="32"/>
  <c r="AM10" i="29"/>
  <c r="F10" i="28"/>
  <c r="R10" i="28"/>
  <c r="I10" i="28"/>
  <c r="I10" i="31"/>
  <c r="F10" i="31"/>
  <c r="R10" i="31"/>
  <c r="B9" i="30"/>
  <c r="H9" i="30"/>
  <c r="I10" i="30"/>
  <c r="F10" i="30"/>
  <c r="R10" i="30"/>
  <c r="S10" i="30"/>
  <c r="AD10" i="30"/>
  <c r="I10" i="32"/>
  <c r="F10" i="32"/>
  <c r="R10" i="32"/>
  <c r="S10" i="32"/>
  <c r="AD10" i="32"/>
  <c r="V6" i="32"/>
  <c r="V8" i="32"/>
  <c r="V9" i="32"/>
  <c r="W6" i="31"/>
  <c r="W8" i="31"/>
  <c r="X6" i="29"/>
  <c r="X8" i="29"/>
  <c r="X9" i="29"/>
  <c r="U6" i="29"/>
  <c r="AK8" i="29"/>
  <c r="AM8" i="29"/>
  <c r="AL8" i="29"/>
  <c r="W6" i="29"/>
  <c r="W8" i="29"/>
  <c r="I10" i="33"/>
  <c r="AM11" i="33"/>
  <c r="AL11" i="33"/>
  <c r="AK11" i="33"/>
  <c r="BA28" i="33"/>
  <c r="AZ20" i="33"/>
  <c r="AZ28" i="33"/>
  <c r="AL9" i="33"/>
  <c r="AK9" i="33"/>
  <c r="AM9" i="33"/>
  <c r="BA26" i="33"/>
  <c r="AZ18" i="33"/>
  <c r="AZ26" i="33"/>
  <c r="W6" i="33"/>
  <c r="W8" i="33"/>
  <c r="AK8" i="33"/>
  <c r="AM8" i="33"/>
  <c r="AL8" i="33"/>
  <c r="AM10" i="33"/>
  <c r="AL10" i="33"/>
  <c r="AK10" i="33"/>
  <c r="H9" i="33"/>
  <c r="B9" i="33"/>
  <c r="U6" i="33"/>
  <c r="A9" i="33"/>
  <c r="J9" i="33"/>
  <c r="S10" i="33"/>
  <c r="AD10" i="33"/>
  <c r="BA27" i="33"/>
  <c r="AZ19" i="33"/>
  <c r="AZ27" i="33"/>
  <c r="V6" i="33"/>
  <c r="V8" i="33"/>
  <c r="X6" i="33"/>
  <c r="X8" i="33"/>
  <c r="BA27" i="32"/>
  <c r="AZ19" i="32"/>
  <c r="AZ27" i="32"/>
  <c r="AK19" i="32"/>
  <c r="AL19" i="32"/>
  <c r="AM19" i="32"/>
  <c r="U6" i="32"/>
  <c r="AM10" i="32"/>
  <c r="AL10" i="32"/>
  <c r="AK10" i="32"/>
  <c r="AL13" i="32"/>
  <c r="AM13" i="32"/>
  <c r="AK13" i="32"/>
  <c r="AL20" i="32"/>
  <c r="AK20" i="32"/>
  <c r="AM20" i="32"/>
  <c r="AM21" i="32"/>
  <c r="AL21" i="32"/>
  <c r="AK21" i="32"/>
  <c r="X6" i="32"/>
  <c r="X8" i="32"/>
  <c r="AZ18" i="32"/>
  <c r="AZ26" i="32"/>
  <c r="BA26" i="32"/>
  <c r="AL16" i="32"/>
  <c r="AM16" i="32"/>
  <c r="AK16" i="32"/>
  <c r="BA28" i="32"/>
  <c r="AZ20" i="32"/>
  <c r="AZ28" i="32"/>
  <c r="AK12" i="32"/>
  <c r="AM12" i="32"/>
  <c r="AL12" i="32"/>
  <c r="AL14" i="32"/>
  <c r="AK14" i="32"/>
  <c r="AM14" i="32"/>
  <c r="AL9" i="32"/>
  <c r="AK9" i="32"/>
  <c r="AM9" i="32"/>
  <c r="AK8" i="32"/>
  <c r="AL8" i="32"/>
  <c r="AM8" i="32"/>
  <c r="AK15" i="32"/>
  <c r="AL15" i="32"/>
  <c r="AM15" i="32"/>
  <c r="AM17" i="32"/>
  <c r="AL17" i="32"/>
  <c r="AK17" i="32"/>
  <c r="W6" i="32"/>
  <c r="W8" i="32"/>
  <c r="I11" i="29"/>
  <c r="W9" i="31"/>
  <c r="AM15" i="31"/>
  <c r="AL15" i="31"/>
  <c r="AK15" i="31"/>
  <c r="AM22" i="31"/>
  <c r="AL22" i="31"/>
  <c r="AK22" i="31"/>
  <c r="U6" i="31"/>
  <c r="AK17" i="31"/>
  <c r="AM17" i="31"/>
  <c r="AL17" i="31"/>
  <c r="H9" i="31"/>
  <c r="B9" i="31"/>
  <c r="AL11" i="31"/>
  <c r="AK11" i="31"/>
  <c r="AM11" i="31"/>
  <c r="AM20" i="31"/>
  <c r="AL20" i="31"/>
  <c r="AK20" i="31"/>
  <c r="AK21" i="31"/>
  <c r="AM21" i="31"/>
  <c r="AL21" i="31"/>
  <c r="S10" i="31"/>
  <c r="AD10" i="31"/>
  <c r="AM8" i="31"/>
  <c r="AL8" i="31"/>
  <c r="AK8" i="31"/>
  <c r="BA28" i="31"/>
  <c r="AZ20" i="31"/>
  <c r="AZ28" i="31"/>
  <c r="AM23" i="31"/>
  <c r="AL23" i="31"/>
  <c r="AK23" i="31"/>
  <c r="AK10" i="31"/>
  <c r="AM10" i="31"/>
  <c r="AL10" i="31"/>
  <c r="AL18" i="31"/>
  <c r="AK18" i="31"/>
  <c r="AM18" i="31"/>
  <c r="BA26" i="31"/>
  <c r="AZ18" i="31"/>
  <c r="AZ26" i="31"/>
  <c r="J9" i="31"/>
  <c r="A9" i="31"/>
  <c r="AK25" i="31"/>
  <c r="AM25" i="31"/>
  <c r="AL25" i="31"/>
  <c r="V6" i="31"/>
  <c r="V8" i="31"/>
  <c r="X6" i="31"/>
  <c r="X8" i="31"/>
  <c r="AM12" i="31"/>
  <c r="AL12" i="31"/>
  <c r="AK12" i="31"/>
  <c r="AM14" i="31"/>
  <c r="AL14" i="31"/>
  <c r="AK14" i="31"/>
  <c r="AM13" i="31"/>
  <c r="AL13" i="31"/>
  <c r="AK13" i="31"/>
  <c r="AM19" i="31"/>
  <c r="AL19" i="31"/>
  <c r="AK19" i="31"/>
  <c r="AL10" i="30"/>
  <c r="AK10" i="30"/>
  <c r="AM10" i="30"/>
  <c r="BA28" i="30"/>
  <c r="AZ20" i="30"/>
  <c r="AZ28" i="30"/>
  <c r="X6" i="30"/>
  <c r="X8" i="30"/>
  <c r="U6" i="30"/>
  <c r="AK9" i="30"/>
  <c r="AM9" i="30"/>
  <c r="AL9" i="30"/>
  <c r="BA27" i="30"/>
  <c r="AZ19" i="30"/>
  <c r="AZ27" i="30"/>
  <c r="W6" i="30"/>
  <c r="W8" i="30"/>
  <c r="V6" i="30"/>
  <c r="V8" i="30"/>
  <c r="U8" i="29"/>
  <c r="W9" i="29"/>
  <c r="W10" i="29"/>
  <c r="AK13" i="29"/>
  <c r="AL13" i="29"/>
  <c r="AM13" i="29"/>
  <c r="AL17" i="29"/>
  <c r="AM17" i="29"/>
  <c r="AK17" i="29"/>
  <c r="AK19" i="29"/>
  <c r="AM19" i="29"/>
  <c r="AL19" i="29"/>
  <c r="AL25" i="29"/>
  <c r="AK25" i="29"/>
  <c r="AM25" i="29"/>
  <c r="AZ19" i="29"/>
  <c r="AZ27" i="29"/>
  <c r="BA27" i="29"/>
  <c r="V6" i="29"/>
  <c r="V8" i="29"/>
  <c r="AM23" i="29"/>
  <c r="AL23" i="29"/>
  <c r="AK23" i="29"/>
  <c r="AL21" i="29"/>
  <c r="AM21" i="29"/>
  <c r="AK21" i="29"/>
  <c r="J10" i="29"/>
  <c r="A10" i="29"/>
  <c r="AK20" i="29"/>
  <c r="AL20" i="29"/>
  <c r="AM20" i="29"/>
  <c r="AM11" i="29"/>
  <c r="AL11" i="29"/>
  <c r="AK11" i="29"/>
  <c r="AK22" i="29"/>
  <c r="AM22" i="29"/>
  <c r="AL22" i="29"/>
  <c r="H10" i="29"/>
  <c r="B10" i="29"/>
  <c r="F12" i="29"/>
  <c r="S11" i="29"/>
  <c r="AD11" i="29"/>
  <c r="R11" i="29"/>
  <c r="AK14" i="29"/>
  <c r="AL14" i="29"/>
  <c r="AM14" i="29"/>
  <c r="AK9" i="29"/>
  <c r="AL9" i="29"/>
  <c r="AM9" i="29"/>
  <c r="AK24" i="29"/>
  <c r="AM24" i="29"/>
  <c r="AL24" i="29"/>
  <c r="AK16" i="29"/>
  <c r="AM16" i="29"/>
  <c r="AL16" i="29"/>
  <c r="AK12" i="29"/>
  <c r="AM12" i="29"/>
  <c r="AL12" i="29"/>
  <c r="AM18" i="29"/>
  <c r="AL18" i="29"/>
  <c r="AK18" i="29"/>
  <c r="BA28" i="29"/>
  <c r="AZ20" i="29"/>
  <c r="AZ28" i="29"/>
  <c r="S10" i="28"/>
  <c r="AD10" i="28"/>
  <c r="J9" i="28"/>
  <c r="A9" i="28"/>
  <c r="B9" i="28"/>
  <c r="H9" i="28"/>
  <c r="AL8" i="28"/>
  <c r="AK8" i="28"/>
  <c r="AM8" i="28"/>
  <c r="X6" i="28"/>
  <c r="X8" i="28"/>
  <c r="V6" i="28"/>
  <c r="V8" i="28"/>
  <c r="BA26" i="28"/>
  <c r="AZ18" i="28"/>
  <c r="AZ26" i="28"/>
  <c r="W6" i="28"/>
  <c r="W8" i="28"/>
  <c r="BA27" i="28"/>
  <c r="AZ19" i="28"/>
  <c r="AZ27" i="28"/>
  <c r="U6" i="28"/>
  <c r="F11" i="31"/>
  <c r="R11" i="31"/>
  <c r="I11" i="31"/>
  <c r="I11" i="30"/>
  <c r="F11" i="30"/>
  <c r="R11" i="30"/>
  <c r="S11" i="30"/>
  <c r="AD11" i="30"/>
  <c r="B10" i="32"/>
  <c r="H10" i="32"/>
  <c r="I11" i="28"/>
  <c r="F11" i="28"/>
  <c r="A10" i="32"/>
  <c r="J10" i="32"/>
  <c r="A10" i="30"/>
  <c r="J10" i="30"/>
  <c r="I11" i="32"/>
  <c r="F11" i="32"/>
  <c r="R11" i="32"/>
  <c r="S11" i="32"/>
  <c r="AD11" i="32"/>
  <c r="B10" i="30"/>
  <c r="H10" i="30"/>
  <c r="I11" i="33"/>
  <c r="V9" i="33"/>
  <c r="V10" i="33"/>
  <c r="H10" i="33"/>
  <c r="B10" i="33"/>
  <c r="S11" i="33"/>
  <c r="AD11" i="33"/>
  <c r="W9" i="33"/>
  <c r="A10" i="33"/>
  <c r="J10" i="33"/>
  <c r="X9" i="33"/>
  <c r="X10" i="33"/>
  <c r="U8" i="33"/>
  <c r="U8" i="32"/>
  <c r="X9" i="32"/>
  <c r="X10" i="32"/>
  <c r="W9" i="32"/>
  <c r="W10" i="32"/>
  <c r="V10" i="32"/>
  <c r="V11" i="32"/>
  <c r="I12" i="29"/>
  <c r="X9" i="31"/>
  <c r="X10" i="31"/>
  <c r="X11" i="31"/>
  <c r="V9" i="31"/>
  <c r="V11" i="31"/>
  <c r="V10" i="31"/>
  <c r="S11" i="31"/>
  <c r="AD11" i="31"/>
  <c r="H10" i="31"/>
  <c r="B10" i="31"/>
  <c r="U8" i="31"/>
  <c r="W10" i="31"/>
  <c r="A10" i="31"/>
  <c r="J10" i="31"/>
  <c r="V9" i="30"/>
  <c r="V10" i="30"/>
  <c r="X9" i="30"/>
  <c r="W9" i="30"/>
  <c r="W10" i="30"/>
  <c r="U8" i="30"/>
  <c r="W11" i="29"/>
  <c r="S12" i="29"/>
  <c r="AD12" i="29"/>
  <c r="R12" i="29"/>
  <c r="F13" i="29"/>
  <c r="V9" i="29"/>
  <c r="X10" i="29"/>
  <c r="A11" i="29"/>
  <c r="J11" i="29"/>
  <c r="L8" i="29"/>
  <c r="U9" i="29"/>
  <c r="M8" i="29"/>
  <c r="U10" i="29"/>
  <c r="H11" i="29"/>
  <c r="B11" i="29"/>
  <c r="R11" i="28"/>
  <c r="S11" i="28"/>
  <c r="AD11" i="28"/>
  <c r="J10" i="28"/>
  <c r="A10" i="28"/>
  <c r="B10" i="28"/>
  <c r="H10" i="28"/>
  <c r="V9" i="28"/>
  <c r="V10" i="28"/>
  <c r="V11" i="28"/>
  <c r="X9" i="28"/>
  <c r="W9" i="28"/>
  <c r="U8" i="28"/>
  <c r="F12" i="28"/>
  <c r="R12" i="28"/>
  <c r="I12" i="28"/>
  <c r="I12" i="30"/>
  <c r="F12" i="30"/>
  <c r="R12" i="30"/>
  <c r="S12" i="30"/>
  <c r="AD12" i="30"/>
  <c r="A11" i="30"/>
  <c r="J11" i="30"/>
  <c r="B11" i="32"/>
  <c r="H11" i="32"/>
  <c r="F12" i="31"/>
  <c r="R12" i="31"/>
  <c r="I12" i="31"/>
  <c r="A11" i="32"/>
  <c r="J11" i="32"/>
  <c r="B11" i="30"/>
  <c r="H11" i="30"/>
  <c r="F12" i="32"/>
  <c r="R12" i="32"/>
  <c r="I12" i="32"/>
  <c r="S12" i="32"/>
  <c r="AD12" i="32"/>
  <c r="AK9" i="28"/>
  <c r="AL9" i="28"/>
  <c r="AM9" i="28"/>
  <c r="W10" i="33"/>
  <c r="W11" i="33"/>
  <c r="V11" i="33"/>
  <c r="I12" i="33"/>
  <c r="S12" i="33"/>
  <c r="AD12" i="33"/>
  <c r="J11" i="33"/>
  <c r="A11" i="33"/>
  <c r="M8" i="33"/>
  <c r="L8" i="33"/>
  <c r="U9" i="33"/>
  <c r="U10" i="33"/>
  <c r="X11" i="33"/>
  <c r="X12" i="33"/>
  <c r="H11" i="33"/>
  <c r="B11" i="33"/>
  <c r="W11" i="32"/>
  <c r="W12" i="32"/>
  <c r="M8" i="32"/>
  <c r="L8" i="32"/>
  <c r="U9" i="32"/>
  <c r="U10" i="32"/>
  <c r="X11" i="32"/>
  <c r="V12" i="32"/>
  <c r="I13" i="29"/>
  <c r="V13" i="31"/>
  <c r="V12" i="31"/>
  <c r="V14" i="31"/>
  <c r="M8" i="31"/>
  <c r="L8" i="31"/>
  <c r="U9" i="31"/>
  <c r="A11" i="31"/>
  <c r="J11" i="31"/>
  <c r="S12" i="31"/>
  <c r="AD12" i="31"/>
  <c r="H11" i="31"/>
  <c r="B11" i="31"/>
  <c r="W11" i="31"/>
  <c r="X12" i="31"/>
  <c r="M8" i="30"/>
  <c r="L8" i="30"/>
  <c r="U9" i="30"/>
  <c r="U10" i="30"/>
  <c r="X10" i="30"/>
  <c r="W11" i="30"/>
  <c r="W12" i="30"/>
  <c r="X11" i="30"/>
  <c r="V11" i="30"/>
  <c r="U11" i="29"/>
  <c r="B12" i="29"/>
  <c r="H12" i="29"/>
  <c r="W12" i="29"/>
  <c r="V10" i="29"/>
  <c r="U12" i="29"/>
  <c r="X12" i="29"/>
  <c r="X11" i="29"/>
  <c r="J12" i="29"/>
  <c r="A12" i="29"/>
  <c r="W13" i="29"/>
  <c r="L10" i="29"/>
  <c r="M10" i="29"/>
  <c r="M9" i="29"/>
  <c r="L9" i="29"/>
  <c r="Q9" i="29"/>
  <c r="R13" i="29"/>
  <c r="F14" i="29"/>
  <c r="S13" i="29"/>
  <c r="AD13" i="29"/>
  <c r="X10" i="28"/>
  <c r="X11" i="28"/>
  <c r="X12" i="28"/>
  <c r="S12" i="28"/>
  <c r="AD12" i="28"/>
  <c r="H11" i="28"/>
  <c r="B11" i="28"/>
  <c r="A11" i="28"/>
  <c r="J11" i="28"/>
  <c r="L8" i="28"/>
  <c r="M8" i="28"/>
  <c r="U9" i="28"/>
  <c r="W10" i="28"/>
  <c r="V12" i="28"/>
  <c r="V13" i="28"/>
  <c r="F13" i="28"/>
  <c r="R13" i="28"/>
  <c r="I13" i="28"/>
  <c r="B12" i="30"/>
  <c r="H12" i="30"/>
  <c r="I13" i="31"/>
  <c r="F13" i="31"/>
  <c r="R13" i="31"/>
  <c r="F13" i="32"/>
  <c r="R13" i="32"/>
  <c r="I13" i="32"/>
  <c r="S13" i="32"/>
  <c r="AD13" i="32"/>
  <c r="F13" i="30"/>
  <c r="R13" i="30"/>
  <c r="I13" i="30"/>
  <c r="S13" i="30"/>
  <c r="AD13" i="30"/>
  <c r="H12" i="32"/>
  <c r="B12" i="32"/>
  <c r="J12" i="32"/>
  <c r="A12" i="32"/>
  <c r="J12" i="30"/>
  <c r="A12" i="30"/>
  <c r="W11" i="28"/>
  <c r="AM10" i="28"/>
  <c r="AK10" i="28"/>
  <c r="AL10" i="28"/>
  <c r="V12" i="33"/>
  <c r="V13" i="33"/>
  <c r="W13" i="33"/>
  <c r="W12" i="33"/>
  <c r="I13" i="33"/>
  <c r="S13" i="33"/>
  <c r="AD13" i="33"/>
  <c r="H12" i="33"/>
  <c r="B12" i="33"/>
  <c r="L9" i="33"/>
  <c r="M9" i="33"/>
  <c r="Q9" i="33"/>
  <c r="U11" i="33"/>
  <c r="X13" i="33"/>
  <c r="M10" i="33"/>
  <c r="L10" i="33"/>
  <c r="A12" i="33"/>
  <c r="J12" i="33"/>
  <c r="M10" i="32"/>
  <c r="L10" i="32"/>
  <c r="Q9" i="32"/>
  <c r="X12" i="32"/>
  <c r="X13" i="32"/>
  <c r="W13" i="32"/>
  <c r="BB29" i="32"/>
  <c r="L9" i="32"/>
  <c r="M9" i="32"/>
  <c r="U11" i="32"/>
  <c r="V13" i="32"/>
  <c r="I14" i="29"/>
  <c r="X12" i="30"/>
  <c r="X13" i="30"/>
  <c r="AK11" i="30"/>
  <c r="AM11" i="30"/>
  <c r="AL11" i="30"/>
  <c r="AM12" i="30"/>
  <c r="AL12" i="30"/>
  <c r="AK12" i="30"/>
  <c r="U11" i="30"/>
  <c r="M11" i="30"/>
  <c r="H12" i="31"/>
  <c r="B12" i="31"/>
  <c r="Q9" i="31"/>
  <c r="S13" i="31"/>
  <c r="AD13" i="31"/>
  <c r="W12" i="31"/>
  <c r="A12" i="31"/>
  <c r="J12" i="31"/>
  <c r="V15" i="31"/>
  <c r="X13" i="31"/>
  <c r="M9" i="31"/>
  <c r="L9" i="31"/>
  <c r="Q10" i="31"/>
  <c r="U10" i="31"/>
  <c r="X14" i="31"/>
  <c r="M9" i="30"/>
  <c r="L9" i="30"/>
  <c r="Q9" i="30"/>
  <c r="L10" i="30"/>
  <c r="M10" i="30"/>
  <c r="V12" i="30"/>
  <c r="V13" i="30"/>
  <c r="V14" i="30"/>
  <c r="W13" i="30"/>
  <c r="R14" i="29"/>
  <c r="F15" i="29"/>
  <c r="S14" i="29"/>
  <c r="AD14" i="29"/>
  <c r="BB29" i="29"/>
  <c r="W14" i="29"/>
  <c r="W15" i="29"/>
  <c r="M11" i="29"/>
  <c r="L11" i="29"/>
  <c r="A13" i="29"/>
  <c r="J13" i="29"/>
  <c r="H13" i="29"/>
  <c r="B13" i="29"/>
  <c r="Q10" i="29"/>
  <c r="Q11" i="29"/>
  <c r="X13" i="29"/>
  <c r="L12" i="29"/>
  <c r="M12" i="29"/>
  <c r="U13" i="29"/>
  <c r="U14" i="29"/>
  <c r="V11" i="29"/>
  <c r="U10" i="28"/>
  <c r="L10" i="28"/>
  <c r="A12" i="28"/>
  <c r="J12" i="28"/>
  <c r="H12" i="28"/>
  <c r="B12" i="28"/>
  <c r="S13" i="28"/>
  <c r="AD13" i="28"/>
  <c r="X13" i="28"/>
  <c r="M9" i="28"/>
  <c r="L9" i="28"/>
  <c r="Q9" i="28"/>
  <c r="V14" i="28"/>
  <c r="V15" i="28"/>
  <c r="W12" i="28"/>
  <c r="H13" i="30"/>
  <c r="B13" i="30"/>
  <c r="I14" i="32"/>
  <c r="F14" i="32"/>
  <c r="R14" i="32"/>
  <c r="S14" i="32"/>
  <c r="AD14" i="32"/>
  <c r="I14" i="31"/>
  <c r="F14" i="31"/>
  <c r="R14" i="31"/>
  <c r="A13" i="30"/>
  <c r="J13" i="30"/>
  <c r="H13" i="32"/>
  <c r="B13" i="32"/>
  <c r="J13" i="32"/>
  <c r="A13" i="32"/>
  <c r="F14" i="28"/>
  <c r="R14" i="28"/>
  <c r="I14" i="28"/>
  <c r="I14" i="30"/>
  <c r="F14" i="30"/>
  <c r="R14" i="30"/>
  <c r="S14" i="30"/>
  <c r="AD14" i="30"/>
  <c r="AK11" i="28"/>
  <c r="AL11" i="28"/>
  <c r="AM11" i="28"/>
  <c r="AL12" i="28"/>
  <c r="AK12" i="28"/>
  <c r="AM12" i="28"/>
  <c r="M10" i="28"/>
  <c r="Q10" i="32"/>
  <c r="Q11" i="32"/>
  <c r="X14" i="30"/>
  <c r="U12" i="30"/>
  <c r="M12" i="30"/>
  <c r="V14" i="33"/>
  <c r="V15" i="33"/>
  <c r="V16" i="33"/>
  <c r="AM13" i="33"/>
  <c r="AL13" i="33"/>
  <c r="AK13" i="33"/>
  <c r="W14" i="33"/>
  <c r="BB29" i="33"/>
  <c r="W15" i="33"/>
  <c r="AK12" i="33"/>
  <c r="AM12" i="33"/>
  <c r="AL12" i="33"/>
  <c r="I14" i="33"/>
  <c r="A13" i="33"/>
  <c r="J13" i="33"/>
  <c r="H13" i="33"/>
  <c r="B13" i="33"/>
  <c r="W16" i="33"/>
  <c r="M11" i="33"/>
  <c r="L11" i="33"/>
  <c r="U12" i="33"/>
  <c r="Q10" i="33"/>
  <c r="Q11" i="33"/>
  <c r="S14" i="33"/>
  <c r="AD14" i="33"/>
  <c r="X14" i="33"/>
  <c r="V14" i="32"/>
  <c r="V15" i="32"/>
  <c r="U12" i="32"/>
  <c r="W14" i="32"/>
  <c r="X14" i="32"/>
  <c r="M11" i="32"/>
  <c r="L11" i="32"/>
  <c r="I15" i="29"/>
  <c r="L11" i="30"/>
  <c r="AL13" i="30"/>
  <c r="AK13" i="30"/>
  <c r="AM13" i="30"/>
  <c r="M10" i="31"/>
  <c r="L10" i="31"/>
  <c r="U11" i="31"/>
  <c r="W13" i="31"/>
  <c r="BB29" i="31"/>
  <c r="S14" i="31"/>
  <c r="AD14" i="31"/>
  <c r="V16" i="31"/>
  <c r="X15" i="31"/>
  <c r="H13" i="31"/>
  <c r="B13" i="31"/>
  <c r="V17" i="31"/>
  <c r="X16" i="31"/>
  <c r="J13" i="31"/>
  <c r="A13" i="31"/>
  <c r="Q10" i="30"/>
  <c r="Q11" i="30"/>
  <c r="U13" i="30"/>
  <c r="U14" i="30"/>
  <c r="X15" i="30"/>
  <c r="BB29" i="30"/>
  <c r="W14" i="30"/>
  <c r="V15" i="30"/>
  <c r="L13" i="29"/>
  <c r="M13" i="29"/>
  <c r="X14" i="29"/>
  <c r="X15" i="29"/>
  <c r="W16" i="29"/>
  <c r="U15" i="29"/>
  <c r="S15" i="29"/>
  <c r="AD15" i="29"/>
  <c r="R15" i="29"/>
  <c r="F16" i="29"/>
  <c r="V12" i="29"/>
  <c r="Q12" i="29"/>
  <c r="Q13" i="29"/>
  <c r="U16" i="29"/>
  <c r="U17" i="29"/>
  <c r="A14" i="29"/>
  <c r="J14" i="29"/>
  <c r="B14" i="29"/>
  <c r="H14" i="29"/>
  <c r="U11" i="28"/>
  <c r="L11" i="28"/>
  <c r="A13" i="28"/>
  <c r="J13" i="28"/>
  <c r="H13" i="28"/>
  <c r="B13" i="28"/>
  <c r="S14" i="28"/>
  <c r="AD14" i="28"/>
  <c r="Q10" i="28"/>
  <c r="Q11" i="28"/>
  <c r="Q12" i="28"/>
  <c r="V16" i="28"/>
  <c r="W13" i="28"/>
  <c r="X14" i="28"/>
  <c r="I15" i="28"/>
  <c r="F15" i="28"/>
  <c r="R15" i="28"/>
  <c r="I15" i="30"/>
  <c r="F15" i="30"/>
  <c r="R15" i="30"/>
  <c r="S15" i="30"/>
  <c r="AD15" i="30"/>
  <c r="H14" i="30"/>
  <c r="B14" i="30"/>
  <c r="H14" i="32"/>
  <c r="B14" i="32"/>
  <c r="I15" i="31"/>
  <c r="F15" i="31"/>
  <c r="R15" i="31"/>
  <c r="A14" i="32"/>
  <c r="J14" i="32"/>
  <c r="I15" i="32"/>
  <c r="F15" i="32"/>
  <c r="R15" i="32"/>
  <c r="S15" i="32"/>
  <c r="AD15" i="32"/>
  <c r="A14" i="30"/>
  <c r="J14" i="30"/>
  <c r="AL13" i="28"/>
  <c r="AK13" i="28"/>
  <c r="AM13" i="28"/>
  <c r="L12" i="30"/>
  <c r="AL16" i="33"/>
  <c r="AK16" i="33"/>
  <c r="AM16" i="33"/>
  <c r="AK15" i="33"/>
  <c r="AM15" i="33"/>
  <c r="AL15" i="33"/>
  <c r="AM14" i="33"/>
  <c r="AL14" i="33"/>
  <c r="AK14" i="33"/>
  <c r="I15" i="33"/>
  <c r="A14" i="33"/>
  <c r="J14" i="33"/>
  <c r="M12" i="33"/>
  <c r="L12" i="33"/>
  <c r="U13" i="33"/>
  <c r="W17" i="33"/>
  <c r="H14" i="33"/>
  <c r="B14" i="33"/>
  <c r="X15" i="33"/>
  <c r="X16" i="33"/>
  <c r="X17" i="33"/>
  <c r="S15" i="33"/>
  <c r="AD15" i="33"/>
  <c r="Q12" i="33"/>
  <c r="V17" i="33"/>
  <c r="M12" i="32"/>
  <c r="L12" i="32"/>
  <c r="U13" i="32"/>
  <c r="W16" i="32"/>
  <c r="W15" i="32"/>
  <c r="Q12" i="32"/>
  <c r="V16" i="32"/>
  <c r="X15" i="32"/>
  <c r="I16" i="29"/>
  <c r="Q12" i="30"/>
  <c r="Q13" i="30"/>
  <c r="AM14" i="30"/>
  <c r="AL14" i="30"/>
  <c r="AK14" i="30"/>
  <c r="L11" i="31"/>
  <c r="M11" i="31"/>
  <c r="V18" i="31"/>
  <c r="V20" i="31"/>
  <c r="J14" i="31"/>
  <c r="A14" i="31"/>
  <c r="W14" i="31"/>
  <c r="W15" i="31"/>
  <c r="U12" i="31"/>
  <c r="U13" i="31"/>
  <c r="X17" i="31"/>
  <c r="V19" i="31"/>
  <c r="Q11" i="31"/>
  <c r="H14" i="31"/>
  <c r="B14" i="31"/>
  <c r="S15" i="31"/>
  <c r="AD15" i="31"/>
  <c r="V16" i="30"/>
  <c r="V17" i="30"/>
  <c r="V18" i="30"/>
  <c r="V19" i="30"/>
  <c r="V20" i="30"/>
  <c r="V21" i="30"/>
  <c r="V22" i="30"/>
  <c r="V23" i="30"/>
  <c r="V24" i="30"/>
  <c r="V25" i="30"/>
  <c r="V26" i="30"/>
  <c r="V27" i="30"/>
  <c r="V28" i="30"/>
  <c r="V29" i="30"/>
  <c r="V30" i="30"/>
  <c r="V31" i="30"/>
  <c r="V32" i="30"/>
  <c r="V33" i="30"/>
  <c r="V34" i="30"/>
  <c r="V35" i="30"/>
  <c r="V36" i="30"/>
  <c r="V37" i="30"/>
  <c r="V38" i="30"/>
  <c r="V39" i="30"/>
  <c r="V40" i="30"/>
  <c r="V41" i="30"/>
  <c r="V42" i="30"/>
  <c r="V43" i="30"/>
  <c r="V44" i="30"/>
  <c r="V45" i="30"/>
  <c r="V46" i="30"/>
  <c r="V47" i="30"/>
  <c r="V48" i="30"/>
  <c r="V49" i="30"/>
  <c r="V50" i="30"/>
  <c r="V51" i="30"/>
  <c r="V52" i="30"/>
  <c r="V53" i="30"/>
  <c r="V54" i="30"/>
  <c r="V55" i="30"/>
  <c r="V56" i="30"/>
  <c r="V57" i="30"/>
  <c r="V58" i="30"/>
  <c r="V59" i="30"/>
  <c r="V60" i="30"/>
  <c r="V61" i="30"/>
  <c r="V62" i="30"/>
  <c r="V63" i="30"/>
  <c r="V64" i="30"/>
  <c r="V65" i="30"/>
  <c r="V66" i="30"/>
  <c r="V67" i="30"/>
  <c r="V68" i="30"/>
  <c r="V69" i="30"/>
  <c r="V70" i="30"/>
  <c r="V71" i="30"/>
  <c r="V72" i="30"/>
  <c r="V73" i="30"/>
  <c r="V74" i="30"/>
  <c r="V75" i="30"/>
  <c r="V76" i="30"/>
  <c r="V77" i="30"/>
  <c r="V78" i="30"/>
  <c r="V79" i="30"/>
  <c r="V80" i="30"/>
  <c r="V81" i="30"/>
  <c r="V82" i="30"/>
  <c r="V83" i="30"/>
  <c r="V84" i="30"/>
  <c r="V85" i="30"/>
  <c r="V86" i="30"/>
  <c r="V87" i="30"/>
  <c r="V88" i="30"/>
  <c r="V89" i="30"/>
  <c r="V90" i="30"/>
  <c r="V91" i="30"/>
  <c r="V92" i="30"/>
  <c r="V93" i="30"/>
  <c r="V94" i="30"/>
  <c r="V95" i="30"/>
  <c r="V96" i="30"/>
  <c r="V97" i="30"/>
  <c r="V98" i="30"/>
  <c r="V99" i="30"/>
  <c r="V100" i="30"/>
  <c r="V101" i="30"/>
  <c r="V102" i="30"/>
  <c r="V103" i="30"/>
  <c r="V104" i="30"/>
  <c r="V105" i="30"/>
  <c r="V106" i="30"/>
  <c r="V107" i="30"/>
  <c r="V108" i="30"/>
  <c r="V109" i="30"/>
  <c r="V110" i="30"/>
  <c r="V111" i="30"/>
  <c r="V112" i="30"/>
  <c r="V113" i="30"/>
  <c r="V114" i="30"/>
  <c r="V115" i="30"/>
  <c r="V116" i="30"/>
  <c r="V117" i="30"/>
  <c r="V118" i="30"/>
  <c r="V119" i="30"/>
  <c r="V120" i="30"/>
  <c r="V121" i="30"/>
  <c r="V122" i="30"/>
  <c r="V123" i="30"/>
  <c r="V124" i="30"/>
  <c r="V125" i="30"/>
  <c r="V126" i="30"/>
  <c r="V127" i="30"/>
  <c r="V128" i="30"/>
  <c r="V129" i="30"/>
  <c r="V130" i="30"/>
  <c r="V131" i="30"/>
  <c r="V132" i="30"/>
  <c r="V133" i="30"/>
  <c r="V134" i="30"/>
  <c r="V135" i="30"/>
  <c r="V136" i="30"/>
  <c r="V137" i="30"/>
  <c r="V138" i="30"/>
  <c r="V139" i="30"/>
  <c r="V140" i="30"/>
  <c r="V141" i="30"/>
  <c r="V142" i="30"/>
  <c r="V143" i="30"/>
  <c r="V144" i="30"/>
  <c r="V145" i="30"/>
  <c r="V146" i="30"/>
  <c r="V147" i="30"/>
  <c r="V148" i="30"/>
  <c r="V149" i="30"/>
  <c r="V150" i="30"/>
  <c r="V151" i="30"/>
  <c r="V152" i="30"/>
  <c r="V153" i="30"/>
  <c r="V154" i="30"/>
  <c r="V155" i="30"/>
  <c r="V156" i="30"/>
  <c r="V157" i="30"/>
  <c r="V158" i="30"/>
  <c r="V159" i="30"/>
  <c r="V160" i="30"/>
  <c r="V161" i="30"/>
  <c r="V162" i="30"/>
  <c r="V163" i="30"/>
  <c r="V164" i="30"/>
  <c r="V165" i="30"/>
  <c r="V166" i="30"/>
  <c r="V167" i="30"/>
  <c r="V168" i="30"/>
  <c r="V169" i="30"/>
  <c r="V170" i="30"/>
  <c r="V171" i="30"/>
  <c r="V172" i="30"/>
  <c r="V173" i="30"/>
  <c r="V174" i="30"/>
  <c r="V175" i="30"/>
  <c r="V176" i="30"/>
  <c r="V177" i="30"/>
  <c r="V178" i="30"/>
  <c r="V179" i="30"/>
  <c r="V180" i="30"/>
  <c r="V181" i="30"/>
  <c r="V182" i="30"/>
  <c r="V183" i="30"/>
  <c r="V184" i="30"/>
  <c r="V185" i="30"/>
  <c r="V186" i="30"/>
  <c r="V187" i="30"/>
  <c r="V188" i="30"/>
  <c r="V189" i="30"/>
  <c r="V190" i="30"/>
  <c r="V191" i="30"/>
  <c r="V192" i="30"/>
  <c r="V193" i="30"/>
  <c r="V194" i="30"/>
  <c r="V195" i="30"/>
  <c r="V196" i="30"/>
  <c r="V197" i="30"/>
  <c r="V198" i="30"/>
  <c r="V199" i="30"/>
  <c r="V200" i="30"/>
  <c r="V201" i="30"/>
  <c r="V202" i="30"/>
  <c r="V203" i="30"/>
  <c r="V204" i="30"/>
  <c r="V205" i="30"/>
  <c r="V206" i="30"/>
  <c r="V207" i="30"/>
  <c r="V208" i="30"/>
  <c r="M14" i="30"/>
  <c r="L14" i="30"/>
  <c r="W15" i="30"/>
  <c r="X16" i="30"/>
  <c r="M13" i="30"/>
  <c r="L13" i="30"/>
  <c r="U15" i="30"/>
  <c r="R16" i="29"/>
  <c r="S16" i="29"/>
  <c r="AD16" i="29"/>
  <c r="F17" i="29"/>
  <c r="W17" i="29"/>
  <c r="Q14" i="29"/>
  <c r="L14" i="29"/>
  <c r="J15" i="29"/>
  <c r="A15" i="29"/>
  <c r="V13" i="29"/>
  <c r="M15" i="29"/>
  <c r="L15" i="29"/>
  <c r="U18" i="29"/>
  <c r="U19" i="29"/>
  <c r="X16" i="29"/>
  <c r="X17" i="29"/>
  <c r="X18" i="29"/>
  <c r="X19" i="29"/>
  <c r="X20" i="29"/>
  <c r="X21" i="29"/>
  <c r="X22" i="29"/>
  <c r="X23" i="29"/>
  <c r="X24" i="29"/>
  <c r="X25" i="29"/>
  <c r="B15" i="29"/>
  <c r="H15" i="29"/>
  <c r="X26" i="29"/>
  <c r="X27" i="29"/>
  <c r="X28" i="29"/>
  <c r="X29" i="29"/>
  <c r="X30" i="29"/>
  <c r="X31" i="29"/>
  <c r="X32" i="29"/>
  <c r="X33" i="29"/>
  <c r="X34" i="29"/>
  <c r="X35" i="29"/>
  <c r="X36" i="29"/>
  <c r="X37" i="29"/>
  <c r="X38" i="29"/>
  <c r="X39" i="29"/>
  <c r="X40" i="29"/>
  <c r="X41" i="29"/>
  <c r="X42" i="29"/>
  <c r="X43" i="29"/>
  <c r="X44" i="29"/>
  <c r="X45" i="29"/>
  <c r="X46" i="29"/>
  <c r="X47" i="29"/>
  <c r="X48" i="29"/>
  <c r="X49" i="29"/>
  <c r="X50" i="29"/>
  <c r="X51" i="29"/>
  <c r="X52" i="29"/>
  <c r="X53" i="29"/>
  <c r="X54" i="29"/>
  <c r="X55" i="29"/>
  <c r="X56" i="29"/>
  <c r="X57" i="29"/>
  <c r="X58" i="29"/>
  <c r="X59" i="29"/>
  <c r="X60" i="29"/>
  <c r="X61" i="29"/>
  <c r="X62" i="29"/>
  <c r="X63" i="29"/>
  <c r="X64" i="29"/>
  <c r="X65" i="29"/>
  <c r="X66" i="29"/>
  <c r="X67" i="29"/>
  <c r="X68" i="29"/>
  <c r="X69" i="29"/>
  <c r="X70" i="29"/>
  <c r="X71" i="29"/>
  <c r="X72" i="29"/>
  <c r="X73" i="29"/>
  <c r="X74" i="29"/>
  <c r="X75" i="29"/>
  <c r="X76" i="29"/>
  <c r="X77" i="29"/>
  <c r="X78" i="29"/>
  <c r="X79" i="29"/>
  <c r="X80" i="29"/>
  <c r="X81" i="29"/>
  <c r="X82" i="29"/>
  <c r="X83" i="29"/>
  <c r="X84" i="29"/>
  <c r="X85" i="29"/>
  <c r="X86" i="29"/>
  <c r="X87" i="29"/>
  <c r="X88" i="29"/>
  <c r="X89" i="29"/>
  <c r="X90" i="29"/>
  <c r="X91" i="29"/>
  <c r="X92" i="29"/>
  <c r="X93" i="29"/>
  <c r="X94" i="29"/>
  <c r="X95" i="29"/>
  <c r="X96" i="29"/>
  <c r="X97" i="29"/>
  <c r="X98" i="29"/>
  <c r="X99" i="29"/>
  <c r="X100" i="29"/>
  <c r="X101" i="29"/>
  <c r="X102" i="29"/>
  <c r="X103" i="29"/>
  <c r="X104" i="29"/>
  <c r="X105" i="29"/>
  <c r="X106" i="29"/>
  <c r="X107" i="29"/>
  <c r="X108" i="29"/>
  <c r="X109" i="29"/>
  <c r="X110" i="29"/>
  <c r="X111" i="29"/>
  <c r="X112" i="29"/>
  <c r="X113" i="29"/>
  <c r="X114" i="29"/>
  <c r="X115" i="29"/>
  <c r="X116" i="29"/>
  <c r="X117" i="29"/>
  <c r="X118" i="29"/>
  <c r="X119" i="29"/>
  <c r="X120" i="29"/>
  <c r="X121" i="29"/>
  <c r="X122" i="29"/>
  <c r="X123" i="29"/>
  <c r="X124" i="29"/>
  <c r="X125" i="29"/>
  <c r="X126" i="29"/>
  <c r="X127" i="29"/>
  <c r="X128" i="29"/>
  <c r="X129" i="29"/>
  <c r="X130" i="29"/>
  <c r="X131" i="29"/>
  <c r="X132" i="29"/>
  <c r="X133" i="29"/>
  <c r="X134" i="29"/>
  <c r="X135" i="29"/>
  <c r="X136" i="29"/>
  <c r="X137" i="29"/>
  <c r="X138" i="29"/>
  <c r="X139" i="29"/>
  <c r="X140" i="29"/>
  <c r="X141" i="29"/>
  <c r="X142" i="29"/>
  <c r="X143" i="29"/>
  <c r="X144" i="29"/>
  <c r="X145" i="29"/>
  <c r="X146" i="29"/>
  <c r="X147" i="29"/>
  <c r="X148" i="29"/>
  <c r="X149" i="29"/>
  <c r="X150" i="29"/>
  <c r="X151" i="29"/>
  <c r="X152" i="29"/>
  <c r="X153" i="29"/>
  <c r="X154" i="29"/>
  <c r="X155" i="29"/>
  <c r="X156" i="29"/>
  <c r="X157" i="29"/>
  <c r="X158" i="29"/>
  <c r="X159" i="29"/>
  <c r="X160" i="29"/>
  <c r="X161" i="29"/>
  <c r="X162" i="29"/>
  <c r="X163" i="29"/>
  <c r="X164" i="29"/>
  <c r="X165" i="29"/>
  <c r="X166" i="29"/>
  <c r="X167" i="29"/>
  <c r="X168" i="29"/>
  <c r="X169" i="29"/>
  <c r="X170" i="29"/>
  <c r="X171" i="29"/>
  <c r="X172" i="29"/>
  <c r="X173" i="29"/>
  <c r="X174" i="29"/>
  <c r="X175" i="29"/>
  <c r="X176" i="29"/>
  <c r="X177" i="29"/>
  <c r="X178" i="29"/>
  <c r="X179" i="29"/>
  <c r="X180" i="29"/>
  <c r="X181" i="29"/>
  <c r="X182" i="29"/>
  <c r="X183" i="29"/>
  <c r="X184" i="29"/>
  <c r="X185" i="29"/>
  <c r="X186" i="29"/>
  <c r="X187" i="29"/>
  <c r="X188" i="29"/>
  <c r="X189" i="29"/>
  <c r="X190" i="29"/>
  <c r="X191" i="29"/>
  <c r="X192" i="29"/>
  <c r="X193" i="29"/>
  <c r="X194" i="29"/>
  <c r="X195" i="29"/>
  <c r="X196" i="29"/>
  <c r="X197" i="29"/>
  <c r="X198" i="29"/>
  <c r="X199" i="29"/>
  <c r="X200" i="29"/>
  <c r="X201" i="29"/>
  <c r="X202" i="29"/>
  <c r="X203" i="29"/>
  <c r="X204" i="29"/>
  <c r="X205" i="29"/>
  <c r="X206" i="29"/>
  <c r="X207" i="29"/>
  <c r="X208" i="29"/>
  <c r="M14" i="29"/>
  <c r="U12" i="28"/>
  <c r="L12" i="28"/>
  <c r="Q13" i="28"/>
  <c r="M11" i="28"/>
  <c r="S15" i="28"/>
  <c r="AD15" i="28"/>
  <c r="B14" i="28"/>
  <c r="H14" i="28"/>
  <c r="A14" i="28"/>
  <c r="J14" i="28"/>
  <c r="BB29" i="28"/>
  <c r="V17" i="28"/>
  <c r="X15" i="28"/>
  <c r="W14" i="28"/>
  <c r="J15" i="30"/>
  <c r="A15" i="30"/>
  <c r="F16" i="28"/>
  <c r="R16" i="28"/>
  <c r="I16" i="28"/>
  <c r="B15" i="32"/>
  <c r="H15" i="32"/>
  <c r="I16" i="30"/>
  <c r="F16" i="30"/>
  <c r="R16" i="30"/>
  <c r="S16" i="30"/>
  <c r="AD16" i="30"/>
  <c r="F16" i="32"/>
  <c r="R16" i="32"/>
  <c r="I16" i="32"/>
  <c r="S16" i="32"/>
  <c r="AD16" i="32"/>
  <c r="A15" i="32"/>
  <c r="J15" i="32"/>
  <c r="M17" i="29"/>
  <c r="F16" i="31"/>
  <c r="I16" i="31"/>
  <c r="H15" i="30"/>
  <c r="B15" i="30"/>
  <c r="W15" i="28"/>
  <c r="AM14" i="28"/>
  <c r="AK14" i="28"/>
  <c r="AL14" i="28"/>
  <c r="X18" i="33"/>
  <c r="X19" i="33"/>
  <c r="X20" i="33"/>
  <c r="X21" i="33"/>
  <c r="X22" i="33"/>
  <c r="X23" i="33"/>
  <c r="X24" i="33"/>
  <c r="X25" i="33"/>
  <c r="X26" i="33"/>
  <c r="X27" i="33"/>
  <c r="X28" i="33"/>
  <c r="AK17" i="33"/>
  <c r="AM17" i="33"/>
  <c r="AL17" i="33"/>
  <c r="W18" i="33"/>
  <c r="I16" i="33"/>
  <c r="V18" i="33"/>
  <c r="X29" i="33"/>
  <c r="X30" i="33"/>
  <c r="X31" i="33"/>
  <c r="X32" i="33"/>
  <c r="X33" i="33"/>
  <c r="X34" i="33"/>
  <c r="X35" i="33"/>
  <c r="X36" i="33"/>
  <c r="X37" i="33"/>
  <c r="X38" i="33"/>
  <c r="X39" i="33"/>
  <c r="X40" i="33"/>
  <c r="X41" i="33"/>
  <c r="X42" i="33"/>
  <c r="X43" i="33"/>
  <c r="X44" i="33"/>
  <c r="X45" i="33"/>
  <c r="X46" i="33"/>
  <c r="X47" i="33"/>
  <c r="X48" i="33"/>
  <c r="X49" i="33"/>
  <c r="W19" i="33"/>
  <c r="A15" i="33"/>
  <c r="J15" i="33"/>
  <c r="L13" i="33"/>
  <c r="M13" i="33"/>
  <c r="U14" i="33"/>
  <c r="U15" i="33"/>
  <c r="S16" i="33"/>
  <c r="AD16" i="33"/>
  <c r="H15" i="33"/>
  <c r="B15" i="33"/>
  <c r="X50" i="33"/>
  <c r="X51" i="33"/>
  <c r="X52" i="33"/>
  <c r="X53" i="33"/>
  <c r="X54" i="33"/>
  <c r="X55" i="33"/>
  <c r="X56" i="33"/>
  <c r="X57" i="33"/>
  <c r="X58" i="33"/>
  <c r="X59" i="33"/>
  <c r="X60" i="33"/>
  <c r="X61" i="33"/>
  <c r="X62" i="33"/>
  <c r="X63" i="33"/>
  <c r="X64" i="33"/>
  <c r="X65" i="33"/>
  <c r="X66" i="33"/>
  <c r="X67" i="33"/>
  <c r="X68" i="33"/>
  <c r="X69" i="33"/>
  <c r="X70" i="33"/>
  <c r="X71" i="33"/>
  <c r="X72" i="33"/>
  <c r="X73" i="33"/>
  <c r="X74" i="33"/>
  <c r="X75" i="33"/>
  <c r="X76" i="33"/>
  <c r="X77" i="33"/>
  <c r="X78" i="33"/>
  <c r="X79" i="33"/>
  <c r="X80" i="33"/>
  <c r="X81" i="33"/>
  <c r="X82" i="33"/>
  <c r="X83" i="33"/>
  <c r="X84" i="33"/>
  <c r="X85" i="33"/>
  <c r="X86" i="33"/>
  <c r="X87" i="33"/>
  <c r="X88" i="33"/>
  <c r="X89" i="33"/>
  <c r="X90" i="33"/>
  <c r="X91" i="33"/>
  <c r="X92" i="33"/>
  <c r="X93" i="33"/>
  <c r="X94" i="33"/>
  <c r="X95" i="33"/>
  <c r="X96" i="33"/>
  <c r="X97" i="33"/>
  <c r="X98" i="33"/>
  <c r="X99" i="33"/>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X123" i="33"/>
  <c r="X124" i="33"/>
  <c r="X125" i="33"/>
  <c r="X126" i="33"/>
  <c r="X127" i="33"/>
  <c r="X128" i="33"/>
  <c r="X129" i="33"/>
  <c r="X130" i="33"/>
  <c r="X131" i="33"/>
  <c r="X132" i="33"/>
  <c r="X133" i="33"/>
  <c r="X134" i="33"/>
  <c r="X135" i="33"/>
  <c r="X136" i="33"/>
  <c r="X137" i="33"/>
  <c r="X138" i="33"/>
  <c r="X139" i="33"/>
  <c r="X140" i="33"/>
  <c r="X141" i="33"/>
  <c r="X142" i="33"/>
  <c r="X143" i="33"/>
  <c r="X144" i="33"/>
  <c r="X145" i="33"/>
  <c r="X146" i="33"/>
  <c r="X147" i="33"/>
  <c r="X148" i="33"/>
  <c r="X149" i="33"/>
  <c r="X150" i="33"/>
  <c r="X151" i="33"/>
  <c r="X152" i="33"/>
  <c r="X153" i="33"/>
  <c r="X154" i="33"/>
  <c r="X155" i="33"/>
  <c r="X156" i="33"/>
  <c r="X157" i="33"/>
  <c r="X158" i="33"/>
  <c r="X159" i="33"/>
  <c r="X160" i="33"/>
  <c r="X161" i="33"/>
  <c r="X162" i="33"/>
  <c r="X163" i="33"/>
  <c r="X164" i="33"/>
  <c r="X165" i="33"/>
  <c r="X166" i="33"/>
  <c r="X167" i="33"/>
  <c r="X168" i="33"/>
  <c r="X169" i="33"/>
  <c r="X170" i="33"/>
  <c r="X171" i="33"/>
  <c r="X172" i="33"/>
  <c r="X173" i="33"/>
  <c r="X174" i="33"/>
  <c r="X175" i="33"/>
  <c r="X176" i="33"/>
  <c r="X177" i="33"/>
  <c r="X178" i="33"/>
  <c r="X179" i="33"/>
  <c r="X180" i="33"/>
  <c r="X181" i="33"/>
  <c r="X182" i="33"/>
  <c r="X183" i="33"/>
  <c r="X184" i="33"/>
  <c r="X185" i="33"/>
  <c r="X186" i="33"/>
  <c r="X187" i="33"/>
  <c r="X188" i="33"/>
  <c r="X189" i="33"/>
  <c r="X190" i="33"/>
  <c r="X191" i="33"/>
  <c r="X192" i="33"/>
  <c r="X193" i="33"/>
  <c r="X194" i="33"/>
  <c r="X195" i="33"/>
  <c r="X196" i="33"/>
  <c r="X197" i="33"/>
  <c r="X198" i="33"/>
  <c r="X199" i="33"/>
  <c r="X200" i="33"/>
  <c r="X201" i="33"/>
  <c r="X202" i="33"/>
  <c r="X203" i="33"/>
  <c r="X204" i="33"/>
  <c r="X205" i="33"/>
  <c r="X206" i="33"/>
  <c r="X207" i="33"/>
  <c r="X208" i="33"/>
  <c r="Q13" i="33"/>
  <c r="W17" i="32"/>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X16" i="32"/>
  <c r="L13" i="32"/>
  <c r="M13" i="32"/>
  <c r="U14" i="32"/>
  <c r="Q13" i="32"/>
  <c r="I17" i="29"/>
  <c r="AM15" i="30"/>
  <c r="AK15" i="30"/>
  <c r="AL15" i="30"/>
  <c r="W16" i="30"/>
  <c r="W16" i="31"/>
  <c r="W17" i="31"/>
  <c r="W18" i="31"/>
  <c r="W19" i="31"/>
  <c r="W20" i="31"/>
  <c r="W21" i="31"/>
  <c r="W22" i="31"/>
  <c r="W23" i="31"/>
  <c r="W24" i="31"/>
  <c r="W25" i="31"/>
  <c r="W26" i="31"/>
  <c r="A15" i="31"/>
  <c r="J15" i="31"/>
  <c r="H15" i="31"/>
  <c r="B15" i="31"/>
  <c r="S16" i="31"/>
  <c r="AD16" i="31"/>
  <c r="R16" i="31"/>
  <c r="M12" i="31"/>
  <c r="L12" i="31"/>
  <c r="U14" i="31"/>
  <c r="Q12"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M13" i="31"/>
  <c r="L13"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U15" i="31"/>
  <c r="U16" i="30"/>
  <c r="M15" i="30"/>
  <c r="L15" i="30"/>
  <c r="Q14" i="30"/>
  <c r="Q15" i="30"/>
  <c r="X17" i="30"/>
  <c r="U20" i="29"/>
  <c r="L16" i="29"/>
  <c r="Q15" i="29"/>
  <c r="Q16" i="29"/>
  <c r="M16" i="29"/>
  <c r="W18" i="29"/>
  <c r="W19" i="29"/>
  <c r="L19" i="29"/>
  <c r="L17" i="29"/>
  <c r="V14" i="29"/>
  <c r="A16" i="29"/>
  <c r="J16" i="29"/>
  <c r="F18" i="29"/>
  <c r="S17" i="29"/>
  <c r="AD17" i="29"/>
  <c r="R17" i="29"/>
  <c r="H16" i="29"/>
  <c r="B16" i="29"/>
  <c r="U13" i="28"/>
  <c r="U14" i="28"/>
  <c r="U15" i="28"/>
  <c r="U16" i="28"/>
  <c r="M12" i="28"/>
  <c r="W16" i="28"/>
  <c r="A15" i="28"/>
  <c r="J15" i="28"/>
  <c r="S16" i="28"/>
  <c r="AD16" i="28"/>
  <c r="B15" i="28"/>
  <c r="H15" i="28"/>
  <c r="X16" i="28"/>
  <c r="X17" i="28"/>
  <c r="X18" i="28"/>
  <c r="X19"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114" i="28"/>
  <c r="V115" i="28"/>
  <c r="V116" i="28"/>
  <c r="V117" i="28"/>
  <c r="V118" i="28"/>
  <c r="V119" i="28"/>
  <c r="V120" i="28"/>
  <c r="V121" i="28"/>
  <c r="V122" i="28"/>
  <c r="V123" i="28"/>
  <c r="V124" i="28"/>
  <c r="V125" i="28"/>
  <c r="V126" i="28"/>
  <c r="V127" i="28"/>
  <c r="V128" i="28"/>
  <c r="V129" i="28"/>
  <c r="V130" i="28"/>
  <c r="V131" i="28"/>
  <c r="V132" i="28"/>
  <c r="V133" i="28"/>
  <c r="V134" i="28"/>
  <c r="V135" i="28"/>
  <c r="V136" i="28"/>
  <c r="V137" i="28"/>
  <c r="V138" i="28"/>
  <c r="V139" i="28"/>
  <c r="V140" i="28"/>
  <c r="V141" i="28"/>
  <c r="V142" i="28"/>
  <c r="V143" i="28"/>
  <c r="V144" i="28"/>
  <c r="V145" i="28"/>
  <c r="V146" i="28"/>
  <c r="V147" i="28"/>
  <c r="V148" i="28"/>
  <c r="V149" i="28"/>
  <c r="V150" i="28"/>
  <c r="V151" i="28"/>
  <c r="V152" i="28"/>
  <c r="V153" i="28"/>
  <c r="V154" i="28"/>
  <c r="V155" i="28"/>
  <c r="V156" i="28"/>
  <c r="V157" i="28"/>
  <c r="V158" i="28"/>
  <c r="V159" i="28"/>
  <c r="V160" i="28"/>
  <c r="V161" i="28"/>
  <c r="V162" i="28"/>
  <c r="V163" i="28"/>
  <c r="V164" i="28"/>
  <c r="V165" i="28"/>
  <c r="V166" i="28"/>
  <c r="V167" i="28"/>
  <c r="V168" i="28"/>
  <c r="V169" i="28"/>
  <c r="V170" i="28"/>
  <c r="V171" i="28"/>
  <c r="V172" i="28"/>
  <c r="V173" i="28"/>
  <c r="V174" i="28"/>
  <c r="V175" i="28"/>
  <c r="V176" i="28"/>
  <c r="V177" i="28"/>
  <c r="V178" i="28"/>
  <c r="V179" i="28"/>
  <c r="V180" i="28"/>
  <c r="V181" i="28"/>
  <c r="V182" i="28"/>
  <c r="V183" i="28"/>
  <c r="V184" i="28"/>
  <c r="V185" i="28"/>
  <c r="V186" i="28"/>
  <c r="V187" i="28"/>
  <c r="V188" i="28"/>
  <c r="V189" i="28"/>
  <c r="V190" i="28"/>
  <c r="V191" i="28"/>
  <c r="V192" i="28"/>
  <c r="V193" i="28"/>
  <c r="V194" i="28"/>
  <c r="V195" i="28"/>
  <c r="V196" i="28"/>
  <c r="V197" i="28"/>
  <c r="V198" i="28"/>
  <c r="V199" i="28"/>
  <c r="V200" i="28"/>
  <c r="V201" i="28"/>
  <c r="V202" i="28"/>
  <c r="V203" i="28"/>
  <c r="V204" i="28"/>
  <c r="V205" i="28"/>
  <c r="V206" i="28"/>
  <c r="V207" i="28"/>
  <c r="V208" i="28"/>
  <c r="M18" i="29"/>
  <c r="F17" i="32"/>
  <c r="R17" i="32"/>
  <c r="I17" i="32"/>
  <c r="S17" i="32"/>
  <c r="AD17" i="32"/>
  <c r="A16" i="30"/>
  <c r="J16" i="30"/>
  <c r="H16" i="32"/>
  <c r="B16" i="32"/>
  <c r="F17" i="30"/>
  <c r="R17" i="30"/>
  <c r="I17" i="30"/>
  <c r="S17" i="30"/>
  <c r="AD17" i="30"/>
  <c r="I17" i="31"/>
  <c r="F17" i="31"/>
  <c r="R17" i="31"/>
  <c r="A16" i="32"/>
  <c r="J16" i="32"/>
  <c r="F17" i="28"/>
  <c r="I17" i="28"/>
  <c r="B16" i="30"/>
  <c r="H16" i="30"/>
  <c r="AL15" i="28"/>
  <c r="AK15" i="28"/>
  <c r="AM15" i="28"/>
  <c r="W17" i="28"/>
  <c r="AL16" i="28"/>
  <c r="AK16" i="28"/>
  <c r="AM16" i="28"/>
  <c r="W20" i="33"/>
  <c r="AK19" i="33"/>
  <c r="AM19" i="33"/>
  <c r="AL19" i="33"/>
  <c r="AL18" i="33"/>
  <c r="AK18" i="33"/>
  <c r="AM18" i="33"/>
  <c r="I17" i="33"/>
  <c r="H16" i="33"/>
  <c r="B16" i="33"/>
  <c r="M15" i="33"/>
  <c r="L15" i="33"/>
  <c r="L14" i="33"/>
  <c r="M14" i="33"/>
  <c r="U16" i="33"/>
  <c r="U17" i="33"/>
  <c r="Q14" i="33"/>
  <c r="A16" i="33"/>
  <c r="J16" i="33"/>
  <c r="S17" i="33"/>
  <c r="AD17" i="33"/>
  <c r="V19" i="33"/>
  <c r="V20" i="33"/>
  <c r="V21" i="33"/>
  <c r="V22" i="33"/>
  <c r="V23" i="33"/>
  <c r="V24" i="33"/>
  <c r="V25" i="33"/>
  <c r="V26" i="33"/>
  <c r="V27" i="33"/>
  <c r="V28" i="33"/>
  <c r="V29" i="33"/>
  <c r="V30" i="33"/>
  <c r="V31" i="33"/>
  <c r="V32" i="33"/>
  <c r="V33" i="33"/>
  <c r="V34" i="33"/>
  <c r="V35" i="33"/>
  <c r="V36" i="33"/>
  <c r="V37" i="33"/>
  <c r="V38" i="33"/>
  <c r="V39" i="33"/>
  <c r="V40" i="33"/>
  <c r="V41" i="33"/>
  <c r="V42" i="33"/>
  <c r="V43" i="33"/>
  <c r="V44" i="33"/>
  <c r="V45" i="33"/>
  <c r="V46" i="33"/>
  <c r="V47" i="33"/>
  <c r="V48" i="33"/>
  <c r="V49" i="33"/>
  <c r="V50" i="33"/>
  <c r="V51" i="33"/>
  <c r="V52" i="33"/>
  <c r="V53" i="33"/>
  <c r="V54" i="33"/>
  <c r="V55" i="33"/>
  <c r="V56" i="33"/>
  <c r="V57" i="33"/>
  <c r="V58" i="33"/>
  <c r="V59" i="33"/>
  <c r="V60" i="33"/>
  <c r="V61" i="33"/>
  <c r="V62" i="33"/>
  <c r="V63" i="33"/>
  <c r="V64" i="33"/>
  <c r="V65" i="33"/>
  <c r="V66" i="33"/>
  <c r="V67" i="33"/>
  <c r="V68" i="33"/>
  <c r="V69" i="33"/>
  <c r="V70" i="33"/>
  <c r="V71" i="33"/>
  <c r="V72" i="33"/>
  <c r="V73" i="33"/>
  <c r="V74" i="33"/>
  <c r="V75" i="33"/>
  <c r="V76" i="33"/>
  <c r="V77" i="33"/>
  <c r="V78" i="33"/>
  <c r="V79" i="33"/>
  <c r="V80" i="33"/>
  <c r="V81" i="33"/>
  <c r="V82" i="33"/>
  <c r="V83" i="33"/>
  <c r="V84" i="33"/>
  <c r="V85" i="33"/>
  <c r="V86" i="33"/>
  <c r="V87" i="33"/>
  <c r="V88" i="33"/>
  <c r="V89" i="33"/>
  <c r="V90" i="33"/>
  <c r="V91" i="33"/>
  <c r="V92" i="33"/>
  <c r="V93" i="33"/>
  <c r="V94" i="33"/>
  <c r="V95" i="33"/>
  <c r="V96" i="33"/>
  <c r="V97" i="33"/>
  <c r="V98" i="33"/>
  <c r="V99" i="33"/>
  <c r="V100" i="33"/>
  <c r="V101" i="33"/>
  <c r="V102" i="33"/>
  <c r="V103" i="33"/>
  <c r="V104" i="33"/>
  <c r="V105" i="33"/>
  <c r="V106" i="33"/>
  <c r="V107" i="33"/>
  <c r="V108" i="33"/>
  <c r="V109" i="33"/>
  <c r="V110" i="33"/>
  <c r="V111" i="33"/>
  <c r="V112" i="33"/>
  <c r="V113" i="33"/>
  <c r="V114" i="33"/>
  <c r="V115" i="33"/>
  <c r="V116" i="33"/>
  <c r="V117" i="33"/>
  <c r="V118" i="33"/>
  <c r="V119" i="33"/>
  <c r="V120" i="33"/>
  <c r="V121" i="33"/>
  <c r="V122" i="33"/>
  <c r="V123" i="33"/>
  <c r="V124" i="33"/>
  <c r="V125" i="33"/>
  <c r="V126" i="33"/>
  <c r="V127" i="33"/>
  <c r="V128" i="33"/>
  <c r="V129" i="33"/>
  <c r="V130" i="33"/>
  <c r="V131" i="33"/>
  <c r="V132" i="33"/>
  <c r="V133" i="33"/>
  <c r="V134" i="33"/>
  <c r="V135" i="33"/>
  <c r="V136" i="33"/>
  <c r="V137" i="33"/>
  <c r="V138" i="33"/>
  <c r="V139" i="33"/>
  <c r="V140" i="33"/>
  <c r="V141" i="33"/>
  <c r="V142" i="33"/>
  <c r="V143" i="33"/>
  <c r="V144" i="33"/>
  <c r="V145" i="33"/>
  <c r="V146" i="33"/>
  <c r="V147" i="33"/>
  <c r="V148" i="33"/>
  <c r="V149" i="33"/>
  <c r="V150" i="33"/>
  <c r="V151" i="33"/>
  <c r="V152" i="33"/>
  <c r="V153" i="33"/>
  <c r="V154" i="33"/>
  <c r="V155" i="33"/>
  <c r="V156" i="33"/>
  <c r="V157" i="33"/>
  <c r="V158" i="33"/>
  <c r="V159" i="33"/>
  <c r="V160" i="33"/>
  <c r="V161" i="33"/>
  <c r="V162" i="33"/>
  <c r="V163" i="33"/>
  <c r="V164" i="33"/>
  <c r="V165" i="33"/>
  <c r="V166" i="33"/>
  <c r="V167" i="33"/>
  <c r="V168" i="33"/>
  <c r="V169" i="33"/>
  <c r="V170" i="33"/>
  <c r="V171" i="33"/>
  <c r="V172" i="33"/>
  <c r="V173" i="33"/>
  <c r="V174" i="33"/>
  <c r="V175" i="33"/>
  <c r="V176" i="33"/>
  <c r="V177" i="33"/>
  <c r="V178" i="33"/>
  <c r="V179" i="33"/>
  <c r="V180" i="33"/>
  <c r="V181" i="33"/>
  <c r="V182" i="33"/>
  <c r="V183" i="33"/>
  <c r="V184" i="33"/>
  <c r="V185" i="33"/>
  <c r="V186" i="33"/>
  <c r="V187" i="33"/>
  <c r="V188" i="33"/>
  <c r="V189" i="33"/>
  <c r="V190" i="33"/>
  <c r="V191" i="33"/>
  <c r="V192" i="33"/>
  <c r="V193" i="33"/>
  <c r="V194" i="33"/>
  <c r="V195" i="33"/>
  <c r="V196" i="33"/>
  <c r="V197" i="33"/>
  <c r="V198" i="33"/>
  <c r="V199" i="33"/>
  <c r="V200" i="33"/>
  <c r="V201" i="33"/>
  <c r="V202" i="33"/>
  <c r="V203" i="33"/>
  <c r="V204" i="33"/>
  <c r="V205" i="33"/>
  <c r="V206" i="33"/>
  <c r="V207" i="33"/>
  <c r="V208" i="33"/>
  <c r="Q14" i="32"/>
  <c r="W18" i="32"/>
  <c r="W19" i="32"/>
  <c r="W20" i="32"/>
  <c r="W21" i="32"/>
  <c r="W22" i="32"/>
  <c r="L14" i="32"/>
  <c r="M14" i="32"/>
  <c r="U15" i="32"/>
  <c r="X17" i="32"/>
  <c r="X18" i="32"/>
  <c r="X19" i="32"/>
  <c r="X20" i="32"/>
  <c r="X21" i="32"/>
  <c r="X22" i="32"/>
  <c r="X23" i="32"/>
  <c r="X24" i="32"/>
  <c r="X25" i="32"/>
  <c r="X26" i="32"/>
  <c r="X27" i="32"/>
  <c r="X28" i="32"/>
  <c r="X29" i="32"/>
  <c r="X30" i="32"/>
  <c r="X31" i="32"/>
  <c r="X32" i="32"/>
  <c r="X33" i="32"/>
  <c r="X34" i="32"/>
  <c r="X35" i="32"/>
  <c r="X36" i="32"/>
  <c r="X37" i="32"/>
  <c r="X38" i="32"/>
  <c r="X39" i="32"/>
  <c r="I18" i="29"/>
  <c r="AM16" i="30"/>
  <c r="AL16" i="30"/>
  <c r="AK16" i="30"/>
  <c r="W17" i="30"/>
  <c r="W18" i="30"/>
  <c r="AL26" i="31"/>
  <c r="AK26" i="31"/>
  <c r="AM26" i="31"/>
  <c r="W27" i="31"/>
  <c r="M15" i="31"/>
  <c r="L15" i="31"/>
  <c r="M14" i="31"/>
  <c r="L14" i="31"/>
  <c r="J16" i="31"/>
  <c r="A16" i="31"/>
  <c r="Q13" i="31"/>
  <c r="U16" i="31"/>
  <c r="H16" i="31"/>
  <c r="B16" i="31"/>
  <c r="Q14" i="31"/>
  <c r="S17" i="31"/>
  <c r="AD17" i="31"/>
  <c r="X18" i="30"/>
  <c r="X19" i="30"/>
  <c r="M16" i="30"/>
  <c r="L16" i="30"/>
  <c r="U17" i="30"/>
  <c r="Q16" i="30"/>
  <c r="A17" i="29"/>
  <c r="J17" i="29"/>
  <c r="W20" i="29"/>
  <c r="W21" i="29"/>
  <c r="W22" i="29"/>
  <c r="W23" i="29"/>
  <c r="W24" i="29"/>
  <c r="W25" i="29"/>
  <c r="W26" i="29"/>
  <c r="V15" i="29"/>
  <c r="Q17" i="29"/>
  <c r="Q18" i="29"/>
  <c r="H17" i="29"/>
  <c r="B17" i="29"/>
  <c r="L20" i="29"/>
  <c r="U21" i="29"/>
  <c r="L18" i="29"/>
  <c r="M19" i="29"/>
  <c r="F19" i="29"/>
  <c r="S18" i="29"/>
  <c r="AD18" i="29"/>
  <c r="R18" i="29"/>
  <c r="M14" i="28"/>
  <c r="M13" i="28"/>
  <c r="L14" i="28"/>
  <c r="L13" i="28"/>
  <c r="Q14" i="28"/>
  <c r="M15" i="28"/>
  <c r="L15" i="28"/>
  <c r="X20" i="28"/>
  <c r="X21" i="28"/>
  <c r="X22" i="28"/>
  <c r="X23" i="28"/>
  <c r="X24" i="28"/>
  <c r="X25" i="28"/>
  <c r="X26" i="28"/>
  <c r="X27" i="28"/>
  <c r="X28" i="28"/>
  <c r="X29" i="28"/>
  <c r="X30" i="28"/>
  <c r="X31" i="28"/>
  <c r="X32" i="28"/>
  <c r="X33" i="28"/>
  <c r="X34" i="28"/>
  <c r="X35" i="28"/>
  <c r="X36" i="28"/>
  <c r="X37" i="28"/>
  <c r="X38" i="28"/>
  <c r="X39" i="28"/>
  <c r="X40" i="28"/>
  <c r="X41" i="28"/>
  <c r="X42" i="28"/>
  <c r="X43" i="28"/>
  <c r="X44" i="28"/>
  <c r="X45" i="28"/>
  <c r="X46" i="28"/>
  <c r="X47" i="28"/>
  <c r="X48" i="28"/>
  <c r="X49" i="28"/>
  <c r="X50" i="28"/>
  <c r="X51" i="28"/>
  <c r="X52" i="28"/>
  <c r="X53" i="28"/>
  <c r="X54" i="28"/>
  <c r="X55" i="28"/>
  <c r="X56" i="28"/>
  <c r="X57" i="28"/>
  <c r="X58" i="28"/>
  <c r="X59" i="28"/>
  <c r="X60" i="28"/>
  <c r="X61" i="28"/>
  <c r="X62" i="28"/>
  <c r="X63" i="28"/>
  <c r="X64" i="28"/>
  <c r="X65" i="28"/>
  <c r="X66" i="28"/>
  <c r="X67" i="28"/>
  <c r="X68" i="28"/>
  <c r="X69" i="28"/>
  <c r="X70" i="28"/>
  <c r="X71" i="28"/>
  <c r="X72" i="28"/>
  <c r="X73" i="28"/>
  <c r="X74" i="28"/>
  <c r="X75" i="28"/>
  <c r="X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5" i="28"/>
  <c r="X116" i="28"/>
  <c r="X117" i="28"/>
  <c r="X118" i="28"/>
  <c r="X119" i="28"/>
  <c r="X120" i="28"/>
  <c r="X121" i="28"/>
  <c r="X122" i="28"/>
  <c r="X123" i="28"/>
  <c r="X124" i="28"/>
  <c r="X125" i="28"/>
  <c r="X126" i="28"/>
  <c r="X127" i="28"/>
  <c r="X128" i="28"/>
  <c r="X129" i="28"/>
  <c r="X130" i="28"/>
  <c r="X131" i="28"/>
  <c r="X132" i="28"/>
  <c r="X133" i="28"/>
  <c r="X134" i="28"/>
  <c r="X135" i="28"/>
  <c r="X136" i="28"/>
  <c r="X137" i="28"/>
  <c r="X138" i="28"/>
  <c r="X139" i="28"/>
  <c r="X140" i="28"/>
  <c r="X141" i="28"/>
  <c r="X142" i="28"/>
  <c r="X143" i="28"/>
  <c r="X144" i="28"/>
  <c r="X145" i="28"/>
  <c r="X146" i="28"/>
  <c r="X147" i="28"/>
  <c r="X148" i="28"/>
  <c r="X149" i="28"/>
  <c r="X150" i="28"/>
  <c r="X151" i="28"/>
  <c r="X152" i="28"/>
  <c r="X153" i="28"/>
  <c r="X154" i="28"/>
  <c r="X155" i="28"/>
  <c r="X156" i="28"/>
  <c r="X157" i="28"/>
  <c r="X158" i="28"/>
  <c r="X159" i="28"/>
  <c r="X160" i="28"/>
  <c r="X161" i="28"/>
  <c r="X162" i="28"/>
  <c r="X163" i="28"/>
  <c r="X164" i="28"/>
  <c r="X165" i="28"/>
  <c r="X166" i="28"/>
  <c r="X167" i="28"/>
  <c r="X168" i="28"/>
  <c r="X169" i="28"/>
  <c r="X170" i="28"/>
  <c r="X171" i="28"/>
  <c r="X172" i="28"/>
  <c r="X173" i="28"/>
  <c r="X174" i="28"/>
  <c r="X175" i="28"/>
  <c r="X176" i="28"/>
  <c r="X177" i="28"/>
  <c r="X178" i="28"/>
  <c r="X179" i="28"/>
  <c r="X180" i="28"/>
  <c r="X181" i="28"/>
  <c r="X182" i="28"/>
  <c r="X183" i="28"/>
  <c r="X184" i="28"/>
  <c r="X185" i="28"/>
  <c r="X186" i="28"/>
  <c r="X187" i="28"/>
  <c r="X188" i="28"/>
  <c r="X189" i="28"/>
  <c r="X190" i="28"/>
  <c r="X191" i="28"/>
  <c r="X192" i="28"/>
  <c r="X193" i="28"/>
  <c r="X194" i="28"/>
  <c r="X195" i="28"/>
  <c r="X196" i="28"/>
  <c r="X197" i="28"/>
  <c r="X198" i="28"/>
  <c r="X199" i="28"/>
  <c r="X200" i="28"/>
  <c r="X201" i="28"/>
  <c r="X202" i="28"/>
  <c r="X203" i="28"/>
  <c r="X204" i="28"/>
  <c r="X205" i="28"/>
  <c r="X206" i="28"/>
  <c r="X207" i="28"/>
  <c r="X208" i="28"/>
  <c r="J16" i="28"/>
  <c r="A16" i="28"/>
  <c r="R17" i="28"/>
  <c r="S17" i="28"/>
  <c r="AD17" i="28"/>
  <c r="H16" i="28"/>
  <c r="B16" i="28"/>
  <c r="M16" i="28"/>
  <c r="L16" i="28"/>
  <c r="U17" i="28"/>
  <c r="W23" i="32"/>
  <c r="AL22" i="32"/>
  <c r="AK22" i="32"/>
  <c r="AM22" i="32"/>
  <c r="M20" i="29"/>
  <c r="I18" i="31"/>
  <c r="F18" i="31"/>
  <c r="R18" i="31"/>
  <c r="A17" i="30"/>
  <c r="J17" i="30"/>
  <c r="I18" i="32"/>
  <c r="F18" i="32"/>
  <c r="R18" i="32"/>
  <c r="S18" i="32"/>
  <c r="AD18" i="32"/>
  <c r="H17" i="32"/>
  <c r="B17" i="32"/>
  <c r="F18" i="28"/>
  <c r="R18" i="28"/>
  <c r="I18" i="28"/>
  <c r="I18" i="30"/>
  <c r="F18" i="30"/>
  <c r="R18" i="30"/>
  <c r="S18" i="30"/>
  <c r="AD18" i="30"/>
  <c r="H17" i="30"/>
  <c r="B17" i="30"/>
  <c r="A17" i="32"/>
  <c r="J17" i="32"/>
  <c r="W18" i="28"/>
  <c r="AM17" i="28"/>
  <c r="AL17" i="28"/>
  <c r="AK17" i="28"/>
  <c r="W21" i="33"/>
  <c r="AL20" i="33"/>
  <c r="AK20" i="33"/>
  <c r="AM20" i="33"/>
  <c r="F18" i="33"/>
  <c r="R18" i="33"/>
  <c r="I18" i="33"/>
  <c r="Q15" i="33"/>
  <c r="Q16" i="33"/>
  <c r="S18" i="33"/>
  <c r="AD18" i="33"/>
  <c r="L16" i="33"/>
  <c r="M16" i="33"/>
  <c r="H17" i="33"/>
  <c r="B17" i="33"/>
  <c r="M17" i="33"/>
  <c r="L17" i="33"/>
  <c r="U18" i="33"/>
  <c r="U19" i="33"/>
  <c r="A17" i="33"/>
  <c r="J17" i="33"/>
  <c r="X40" i="32"/>
  <c r="X41" i="32"/>
  <c r="X42" i="32"/>
  <c r="X43" i="32"/>
  <c r="X44" i="32"/>
  <c r="X45" i="32"/>
  <c r="X46" i="32"/>
  <c r="X47" i="32"/>
  <c r="X48" i="32"/>
  <c r="X49" i="32"/>
  <c r="X50" i="32"/>
  <c r="X51" i="32"/>
  <c r="X52" i="32"/>
  <c r="X53" i="32"/>
  <c r="X54" i="32"/>
  <c r="X55" i="32"/>
  <c r="X56" i="32"/>
  <c r="X57" i="32"/>
  <c r="X58" i="32"/>
  <c r="X59" i="32"/>
  <c r="X60" i="32"/>
  <c r="X61" i="32"/>
  <c r="X62" i="32"/>
  <c r="X63" i="32"/>
  <c r="X64" i="32"/>
  <c r="X65" i="32"/>
  <c r="X66" i="32"/>
  <c r="X67" i="32"/>
  <c r="X68" i="32"/>
  <c r="X69" i="32"/>
  <c r="X70" i="32"/>
  <c r="X71" i="32"/>
  <c r="X72" i="32"/>
  <c r="X73" i="32"/>
  <c r="X74" i="32"/>
  <c r="X75" i="32"/>
  <c r="X76" i="32"/>
  <c r="X77" i="32"/>
  <c r="X78" i="32"/>
  <c r="X79" i="32"/>
  <c r="X80" i="32"/>
  <c r="X81" i="32"/>
  <c r="X82" i="32"/>
  <c r="X83" i="32"/>
  <c r="X84" i="32"/>
  <c r="X85" i="32"/>
  <c r="X86" i="32"/>
  <c r="X87" i="32"/>
  <c r="X88" i="32"/>
  <c r="X89" i="32"/>
  <c r="X90" i="32"/>
  <c r="X91" i="32"/>
  <c r="X92" i="32"/>
  <c r="X93" i="32"/>
  <c r="X94" i="32"/>
  <c r="X95" i="32"/>
  <c r="X96" i="32"/>
  <c r="X97" i="32"/>
  <c r="X98" i="32"/>
  <c r="X99" i="32"/>
  <c r="X100" i="32"/>
  <c r="X101" i="32"/>
  <c r="X102" i="32"/>
  <c r="X103" i="32"/>
  <c r="X104" i="32"/>
  <c r="X105" i="32"/>
  <c r="X106" i="32"/>
  <c r="X107" i="32"/>
  <c r="X108" i="32"/>
  <c r="X109" i="32"/>
  <c r="X110" i="32"/>
  <c r="X111" i="32"/>
  <c r="X112" i="32"/>
  <c r="X113" i="32"/>
  <c r="X114" i="32"/>
  <c r="X115" i="32"/>
  <c r="X116" i="32"/>
  <c r="X117" i="32"/>
  <c r="X118" i="32"/>
  <c r="X119" i="32"/>
  <c r="X120" i="32"/>
  <c r="X121" i="32"/>
  <c r="X122" i="32"/>
  <c r="X123" i="32"/>
  <c r="X124" i="32"/>
  <c r="X125" i="32"/>
  <c r="X126" i="32"/>
  <c r="X127" i="32"/>
  <c r="X128" i="32"/>
  <c r="X129" i="32"/>
  <c r="X130" i="32"/>
  <c r="X131" i="32"/>
  <c r="X132" i="32"/>
  <c r="X133" i="32"/>
  <c r="X134" i="32"/>
  <c r="X135" i="32"/>
  <c r="X136" i="32"/>
  <c r="X137" i="32"/>
  <c r="X138" i="32"/>
  <c r="X139" i="32"/>
  <c r="X140" i="32"/>
  <c r="X141" i="32"/>
  <c r="X142" i="32"/>
  <c r="X143" i="32"/>
  <c r="X144" i="32"/>
  <c r="X145" i="32"/>
  <c r="X146" i="32"/>
  <c r="X147" i="32"/>
  <c r="X148" i="32"/>
  <c r="X149" i="32"/>
  <c r="X150" i="32"/>
  <c r="X151" i="32"/>
  <c r="X152" i="32"/>
  <c r="X153" i="32"/>
  <c r="X154" i="32"/>
  <c r="X155" i="32"/>
  <c r="X156" i="32"/>
  <c r="X157" i="32"/>
  <c r="X158" i="32"/>
  <c r="X159" i="32"/>
  <c r="X160" i="32"/>
  <c r="X161" i="32"/>
  <c r="X162" i="32"/>
  <c r="X163" i="32"/>
  <c r="X164" i="32"/>
  <c r="X165" i="32"/>
  <c r="X166" i="32"/>
  <c r="X167" i="32"/>
  <c r="X168" i="32"/>
  <c r="X169" i="32"/>
  <c r="X170" i="32"/>
  <c r="X171" i="32"/>
  <c r="X172" i="32"/>
  <c r="X173" i="32"/>
  <c r="X174" i="32"/>
  <c r="X175" i="32"/>
  <c r="X176" i="32"/>
  <c r="X177" i="32"/>
  <c r="X178" i="32"/>
  <c r="X179" i="32"/>
  <c r="X180" i="32"/>
  <c r="X181" i="32"/>
  <c r="X182" i="32"/>
  <c r="X183" i="32"/>
  <c r="X184" i="32"/>
  <c r="X185" i="32"/>
  <c r="X186" i="32"/>
  <c r="X187" i="32"/>
  <c r="X188" i="32"/>
  <c r="X189" i="32"/>
  <c r="X190" i="32"/>
  <c r="X191" i="32"/>
  <c r="X192" i="32"/>
  <c r="X193" i="32"/>
  <c r="X194" i="32"/>
  <c r="X195" i="32"/>
  <c r="X196" i="32"/>
  <c r="X197" i="32"/>
  <c r="X198" i="32"/>
  <c r="X199" i="32"/>
  <c r="X200" i="32"/>
  <c r="X201" i="32"/>
  <c r="X202" i="32"/>
  <c r="X203" i="32"/>
  <c r="X204" i="32"/>
  <c r="X205" i="32"/>
  <c r="X206" i="32"/>
  <c r="X207" i="32"/>
  <c r="X208" i="32"/>
  <c r="L15" i="32"/>
  <c r="M15" i="32"/>
  <c r="U16" i="32"/>
  <c r="Q15" i="32"/>
  <c r="I19" i="29"/>
  <c r="AM18" i="30"/>
  <c r="AL18" i="30"/>
  <c r="AK18" i="30"/>
  <c r="X20" i="30"/>
  <c r="X21" i="30"/>
  <c r="X22" i="30"/>
  <c r="X23" i="30"/>
  <c r="W19" i="30"/>
  <c r="AM17" i="30"/>
  <c r="AL17" i="30"/>
  <c r="AK17" i="30"/>
  <c r="Q15" i="31"/>
  <c r="Q16" i="31"/>
  <c r="A17" i="31"/>
  <c r="J17" i="31"/>
  <c r="AL27" i="31"/>
  <c r="AM27" i="31"/>
  <c r="AK27" i="31"/>
  <c r="W28" i="31"/>
  <c r="S18" i="31"/>
  <c r="AD18" i="31"/>
  <c r="B17" i="31"/>
  <c r="H17" i="31"/>
  <c r="M16" i="31"/>
  <c r="L16" i="31"/>
  <c r="U17" i="31"/>
  <c r="L17" i="30"/>
  <c r="M17" i="30"/>
  <c r="U18" i="30"/>
  <c r="Q17" i="30"/>
  <c r="AM26" i="29"/>
  <c r="AK26" i="29"/>
  <c r="AL26" i="29"/>
  <c r="W27" i="29"/>
  <c r="H18" i="29"/>
  <c r="B18" i="29"/>
  <c r="S19" i="29"/>
  <c r="AD19" i="29"/>
  <c r="R19" i="29"/>
  <c r="F20" i="29"/>
  <c r="A18" i="29"/>
  <c r="J18" i="29"/>
  <c r="Q19" i="29"/>
  <c r="Q20" i="29"/>
  <c r="Q21" i="29"/>
  <c r="V16" i="29"/>
  <c r="V17" i="29"/>
  <c r="V18" i="29"/>
  <c r="V19" i="29"/>
  <c r="V20" i="29"/>
  <c r="V21" i="29"/>
  <c r="V22" i="29"/>
  <c r="V23" i="29"/>
  <c r="V24" i="29"/>
  <c r="V25" i="29"/>
  <c r="V26" i="29"/>
  <c r="V27" i="29"/>
  <c r="V28" i="29"/>
  <c r="V29"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157" i="29"/>
  <c r="V158" i="29"/>
  <c r="V159" i="29"/>
  <c r="V160" i="29"/>
  <c r="V161" i="29"/>
  <c r="V162" i="29"/>
  <c r="V163" i="29"/>
  <c r="V164" i="29"/>
  <c r="V165" i="29"/>
  <c r="V166" i="29"/>
  <c r="V167" i="29"/>
  <c r="V168" i="29"/>
  <c r="V169" i="29"/>
  <c r="V170" i="29"/>
  <c r="V171" i="29"/>
  <c r="V172" i="29"/>
  <c r="V173" i="29"/>
  <c r="V174" i="29"/>
  <c r="V175" i="29"/>
  <c r="V176" i="29"/>
  <c r="V177" i="29"/>
  <c r="V178" i="29"/>
  <c r="V179" i="29"/>
  <c r="V180" i="29"/>
  <c r="V181" i="29"/>
  <c r="V182" i="29"/>
  <c r="V183" i="29"/>
  <c r="V184" i="29"/>
  <c r="V185" i="29"/>
  <c r="V186" i="29"/>
  <c r="V187" i="29"/>
  <c r="V188" i="29"/>
  <c r="V189" i="29"/>
  <c r="V190" i="29"/>
  <c r="V191" i="29"/>
  <c r="V192" i="29"/>
  <c r="V193" i="29"/>
  <c r="V194" i="29"/>
  <c r="V195" i="29"/>
  <c r="V196" i="29"/>
  <c r="V197" i="29"/>
  <c r="V198" i="29"/>
  <c r="V199" i="29"/>
  <c r="V200" i="29"/>
  <c r="V201" i="29"/>
  <c r="V202" i="29"/>
  <c r="V203" i="29"/>
  <c r="V204" i="29"/>
  <c r="V205" i="29"/>
  <c r="V206" i="29"/>
  <c r="V207" i="29"/>
  <c r="V208" i="29"/>
  <c r="L21" i="29"/>
  <c r="M21" i="29"/>
  <c r="U22" i="29"/>
  <c r="Q15" i="28"/>
  <c r="Q16" i="28"/>
  <c r="Q17" i="28"/>
  <c r="J17" i="28"/>
  <c r="A17" i="28"/>
  <c r="S18" i="28"/>
  <c r="AD18" i="28"/>
  <c r="H17" i="28"/>
  <c r="B17" i="28"/>
  <c r="M17" i="28"/>
  <c r="L17" i="28"/>
  <c r="U18" i="28"/>
  <c r="W24" i="32"/>
  <c r="AK23" i="32"/>
  <c r="AL23" i="32"/>
  <c r="AM23" i="32"/>
  <c r="W25" i="32"/>
  <c r="I19" i="28"/>
  <c r="F19" i="28"/>
  <c r="R19" i="28"/>
  <c r="H18" i="30"/>
  <c r="B18" i="30"/>
  <c r="I19" i="30"/>
  <c r="F19" i="30"/>
  <c r="R19" i="30"/>
  <c r="S19" i="30"/>
  <c r="AD19" i="30"/>
  <c r="H18" i="32"/>
  <c r="B18" i="32"/>
  <c r="I19" i="32"/>
  <c r="F19" i="32"/>
  <c r="R19" i="32"/>
  <c r="S19" i="32"/>
  <c r="AD19" i="32"/>
  <c r="J18" i="32"/>
  <c r="A18" i="32"/>
  <c r="I19" i="31"/>
  <c r="F19" i="31"/>
  <c r="R19" i="31"/>
  <c r="A18" i="30"/>
  <c r="J18" i="30"/>
  <c r="AM18" i="28"/>
  <c r="AL18" i="28"/>
  <c r="AK18" i="28"/>
  <c r="W19" i="28"/>
  <c r="W22" i="33"/>
  <c r="AK21" i="33"/>
  <c r="AM21" i="33"/>
  <c r="AL21" i="33"/>
  <c r="I19" i="33"/>
  <c r="F19" i="33"/>
  <c r="R19" i="33"/>
  <c r="M19" i="33"/>
  <c r="L19" i="33"/>
  <c r="U20" i="33"/>
  <c r="S19" i="33"/>
  <c r="AD19" i="33"/>
  <c r="H18" i="33"/>
  <c r="B18" i="33"/>
  <c r="Q17" i="33"/>
  <c r="Q18" i="33"/>
  <c r="J18" i="33"/>
  <c r="A18" i="33"/>
  <c r="M18" i="33"/>
  <c r="L18" i="33"/>
  <c r="L16" i="32"/>
  <c r="M16" i="32"/>
  <c r="U17" i="32"/>
  <c r="Q16" i="32"/>
  <c r="I20" i="29"/>
  <c r="W20" i="30"/>
  <c r="AK19" i="30"/>
  <c r="AM19" i="30"/>
  <c r="AL19" i="30"/>
  <c r="X24" i="30"/>
  <c r="AK28" i="31"/>
  <c r="AM28" i="31"/>
  <c r="AL28" i="31"/>
  <c r="W29" i="31"/>
  <c r="H18" i="31"/>
  <c r="B18" i="31"/>
  <c r="M17" i="31"/>
  <c r="L17" i="31"/>
  <c r="U18" i="31"/>
  <c r="Q17" i="31"/>
  <c r="A18" i="31"/>
  <c r="J18" i="31"/>
  <c r="S19" i="31"/>
  <c r="AD19" i="31"/>
  <c r="M18" i="30"/>
  <c r="L18" i="30"/>
  <c r="U19" i="30"/>
  <c r="Q18" i="30"/>
  <c r="AM27" i="29"/>
  <c r="AL27" i="29"/>
  <c r="AK27" i="29"/>
  <c r="W28" i="29"/>
  <c r="B19" i="29"/>
  <c r="H19" i="29"/>
  <c r="J19" i="29"/>
  <c r="A19" i="29"/>
  <c r="Q22" i="29"/>
  <c r="M22" i="29"/>
  <c r="L22" i="29"/>
  <c r="U23" i="29"/>
  <c r="R20" i="29"/>
  <c r="F21" i="29"/>
  <c r="S20" i="29"/>
  <c r="AD20" i="29"/>
  <c r="S19" i="28"/>
  <c r="AD19" i="28"/>
  <c r="H18" i="28"/>
  <c r="B18" i="28"/>
  <c r="A18" i="28"/>
  <c r="J18" i="28"/>
  <c r="Q18" i="28"/>
  <c r="L18" i="28"/>
  <c r="M18" i="28"/>
  <c r="U19" i="28"/>
  <c r="W26" i="32"/>
  <c r="AL25" i="32"/>
  <c r="AK25" i="32"/>
  <c r="AM25" i="32"/>
  <c r="AM24" i="32"/>
  <c r="AL24" i="32"/>
  <c r="AK24" i="32"/>
  <c r="W27" i="32"/>
  <c r="F20" i="28"/>
  <c r="R20" i="28"/>
  <c r="I20" i="28"/>
  <c r="H19" i="30"/>
  <c r="B19" i="30"/>
  <c r="B19" i="32"/>
  <c r="H19" i="32"/>
  <c r="J19" i="30"/>
  <c r="A19" i="30"/>
  <c r="I20" i="31"/>
  <c r="F20" i="31"/>
  <c r="R20" i="31"/>
  <c r="F20" i="32"/>
  <c r="R20" i="32"/>
  <c r="I20" i="32"/>
  <c r="S20" i="32"/>
  <c r="AD20" i="32"/>
  <c r="J19" i="32"/>
  <c r="A19" i="32"/>
  <c r="I20" i="30"/>
  <c r="F20" i="30"/>
  <c r="R20" i="30"/>
  <c r="S20" i="30"/>
  <c r="AD20" i="30"/>
  <c r="W20" i="28"/>
  <c r="AK19" i="28"/>
  <c r="AM19" i="28"/>
  <c r="AL19" i="28"/>
  <c r="Q23" i="29"/>
  <c r="W23" i="33"/>
  <c r="AK22" i="33"/>
  <c r="AM22" i="33"/>
  <c r="AL22" i="33"/>
  <c r="I20" i="33"/>
  <c r="F20" i="33"/>
  <c r="R20" i="33"/>
  <c r="A19" i="33"/>
  <c r="J19" i="33"/>
  <c r="Q19" i="33"/>
  <c r="L20" i="33"/>
  <c r="M20" i="33"/>
  <c r="U21" i="33"/>
  <c r="S20" i="33"/>
  <c r="AD20" i="33"/>
  <c r="H19" i="33"/>
  <c r="B19" i="33"/>
  <c r="Q20" i="33"/>
  <c r="Q17" i="32"/>
  <c r="M17" i="32"/>
  <c r="L17" i="32"/>
  <c r="U18" i="32"/>
  <c r="I21" i="29"/>
  <c r="X25" i="30"/>
  <c r="X26" i="30"/>
  <c r="X27" i="30"/>
  <c r="X28" i="30"/>
  <c r="X29" i="30"/>
  <c r="X30" i="30"/>
  <c r="X31" i="30"/>
  <c r="X32" i="30"/>
  <c r="X33" i="30"/>
  <c r="X34" i="30"/>
  <c r="X35" i="30"/>
  <c r="X36" i="30"/>
  <c r="X37" i="30"/>
  <c r="X38" i="30"/>
  <c r="X39" i="30"/>
  <c r="X40" i="30"/>
  <c r="X41" i="30"/>
  <c r="X42" i="30"/>
  <c r="X43" i="30"/>
  <c r="X44" i="30"/>
  <c r="X45" i="30"/>
  <c r="X46" i="30"/>
  <c r="X47" i="30"/>
  <c r="X48" i="30"/>
  <c r="X49" i="30"/>
  <c r="X50" i="30"/>
  <c r="X51" i="30"/>
  <c r="X52" i="30"/>
  <c r="X53" i="30"/>
  <c r="X54" i="30"/>
  <c r="X55" i="30"/>
  <c r="X56" i="30"/>
  <c r="X57" i="30"/>
  <c r="X58" i="30"/>
  <c r="X59" i="30"/>
  <c r="X60" i="30"/>
  <c r="X61" i="30"/>
  <c r="X62" i="30"/>
  <c r="X63" i="30"/>
  <c r="X64" i="30"/>
  <c r="X65" i="30"/>
  <c r="X66" i="30"/>
  <c r="X67" i="30"/>
  <c r="X68" i="30"/>
  <c r="X69" i="30"/>
  <c r="X70" i="30"/>
  <c r="X71" i="30"/>
  <c r="X72" i="30"/>
  <c r="X73" i="30"/>
  <c r="X74" i="30"/>
  <c r="X75" i="30"/>
  <c r="X76" i="30"/>
  <c r="X77" i="30"/>
  <c r="X78" i="30"/>
  <c r="X79" i="30"/>
  <c r="X80" i="30"/>
  <c r="X81" i="30"/>
  <c r="X82" i="30"/>
  <c r="X83" i="30"/>
  <c r="X84" i="30"/>
  <c r="X85" i="30"/>
  <c r="X86" i="30"/>
  <c r="X87" i="30"/>
  <c r="X88" i="30"/>
  <c r="X89" i="30"/>
  <c r="X90" i="30"/>
  <c r="X91" i="30"/>
  <c r="X9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X123" i="30"/>
  <c r="X124" i="30"/>
  <c r="X125" i="30"/>
  <c r="X126" i="30"/>
  <c r="X127" i="30"/>
  <c r="X128" i="30"/>
  <c r="X129" i="30"/>
  <c r="X130" i="30"/>
  <c r="X131" i="30"/>
  <c r="X132" i="30"/>
  <c r="X133" i="30"/>
  <c r="X134" i="30"/>
  <c r="X135" i="30"/>
  <c r="X136" i="30"/>
  <c r="X137" i="30"/>
  <c r="X138" i="30"/>
  <c r="X139" i="30"/>
  <c r="X140" i="30"/>
  <c r="X141" i="30"/>
  <c r="X142" i="30"/>
  <c r="X143" i="30"/>
  <c r="X144" i="30"/>
  <c r="X145" i="30"/>
  <c r="X146" i="30"/>
  <c r="X147" i="30"/>
  <c r="X148" i="30"/>
  <c r="X149" i="30"/>
  <c r="X150" i="30"/>
  <c r="X151" i="30"/>
  <c r="X152" i="30"/>
  <c r="X153" i="30"/>
  <c r="X154" i="30"/>
  <c r="X155" i="30"/>
  <c r="X156" i="30"/>
  <c r="X157" i="30"/>
  <c r="X158" i="30"/>
  <c r="X159" i="30"/>
  <c r="X160" i="30"/>
  <c r="X161" i="30"/>
  <c r="X162" i="30"/>
  <c r="X163" i="30"/>
  <c r="X164" i="30"/>
  <c r="X165" i="30"/>
  <c r="X166" i="30"/>
  <c r="X167" i="30"/>
  <c r="X168" i="30"/>
  <c r="X169" i="30"/>
  <c r="X170" i="30"/>
  <c r="X171" i="30"/>
  <c r="X172" i="30"/>
  <c r="X173" i="30"/>
  <c r="X174" i="30"/>
  <c r="X175" i="30"/>
  <c r="X176" i="30"/>
  <c r="X177" i="30"/>
  <c r="X178" i="30"/>
  <c r="X179" i="30"/>
  <c r="X180" i="30"/>
  <c r="X181" i="30"/>
  <c r="X182" i="30"/>
  <c r="X183" i="30"/>
  <c r="X184" i="30"/>
  <c r="X185" i="30"/>
  <c r="X186" i="30"/>
  <c r="X187" i="30"/>
  <c r="X188" i="30"/>
  <c r="X189" i="30"/>
  <c r="X190" i="30"/>
  <c r="X191" i="30"/>
  <c r="X192" i="30"/>
  <c r="X193" i="30"/>
  <c r="X194" i="30"/>
  <c r="X195" i="30"/>
  <c r="X196" i="30"/>
  <c r="X197" i="30"/>
  <c r="X198" i="30"/>
  <c r="X199" i="30"/>
  <c r="X200" i="30"/>
  <c r="X201" i="30"/>
  <c r="X202" i="30"/>
  <c r="X203" i="30"/>
  <c r="X204" i="30"/>
  <c r="X205" i="30"/>
  <c r="X206" i="30"/>
  <c r="X207" i="30"/>
  <c r="X208" i="30"/>
  <c r="W21" i="30"/>
  <c r="AM20" i="30"/>
  <c r="AL20" i="30"/>
  <c r="AK20" i="30"/>
  <c r="A19" i="31"/>
  <c r="J19" i="31"/>
  <c r="L18" i="31"/>
  <c r="M18" i="31"/>
  <c r="U19" i="31"/>
  <c r="S20" i="31"/>
  <c r="AD20" i="31"/>
  <c r="Q18" i="31"/>
  <c r="AM29" i="31"/>
  <c r="AK29" i="31"/>
  <c r="AL29" i="31"/>
  <c r="W30" i="31"/>
  <c r="H19" i="31"/>
  <c r="B19" i="31"/>
  <c r="Q19" i="30"/>
  <c r="M19" i="30"/>
  <c r="L19" i="30"/>
  <c r="U20" i="30"/>
  <c r="AL28" i="29"/>
  <c r="AK28" i="29"/>
  <c r="AM28" i="29"/>
  <c r="W29" i="29"/>
  <c r="A20" i="29"/>
  <c r="J20" i="29"/>
  <c r="H20" i="29"/>
  <c r="B20" i="29"/>
  <c r="M23" i="29"/>
  <c r="L23" i="29"/>
  <c r="Q24" i="29"/>
  <c r="U24" i="29"/>
  <c r="S21" i="29"/>
  <c r="AD21" i="29"/>
  <c r="F22" i="29"/>
  <c r="R21" i="29"/>
  <c r="J19" i="28"/>
  <c r="A19" i="28"/>
  <c r="H19" i="28"/>
  <c r="B19" i="28"/>
  <c r="S20" i="28"/>
  <c r="AD20" i="28"/>
  <c r="Q19" i="28"/>
  <c r="L19" i="28"/>
  <c r="M19" i="28"/>
  <c r="U20" i="28"/>
  <c r="AM27" i="32"/>
  <c r="AL27" i="32"/>
  <c r="AK27" i="32"/>
  <c r="AK26" i="32"/>
  <c r="AL26" i="32"/>
  <c r="AM26" i="32"/>
  <c r="W28" i="32"/>
  <c r="F21" i="31"/>
  <c r="R21" i="31"/>
  <c r="I21" i="31"/>
  <c r="F21" i="28"/>
  <c r="I21" i="28"/>
  <c r="I21" i="30"/>
  <c r="F21" i="30"/>
  <c r="R21" i="30"/>
  <c r="S21" i="30"/>
  <c r="AD21" i="30"/>
  <c r="H20" i="30"/>
  <c r="B20" i="30"/>
  <c r="F21" i="32"/>
  <c r="R21" i="32"/>
  <c r="I21" i="32"/>
  <c r="S21" i="32"/>
  <c r="AD21" i="32"/>
  <c r="H20" i="32"/>
  <c r="B20" i="32"/>
  <c r="A20" i="32"/>
  <c r="J20" i="32"/>
  <c r="J20" i="30"/>
  <c r="A20" i="30"/>
  <c r="W21" i="28"/>
  <c r="AL20" i="28"/>
  <c r="AK20" i="28"/>
  <c r="AM20" i="28"/>
  <c r="W24" i="33"/>
  <c r="AM23" i="33"/>
  <c r="AL23" i="33"/>
  <c r="AK23" i="33"/>
  <c r="I21" i="33"/>
  <c r="F21" i="33"/>
  <c r="R21" i="33"/>
  <c r="M21" i="33"/>
  <c r="L21" i="33"/>
  <c r="U22" i="33"/>
  <c r="H20" i="33"/>
  <c r="B20" i="33"/>
  <c r="A20" i="33"/>
  <c r="J20" i="33"/>
  <c r="S21" i="33"/>
  <c r="AD21" i="33"/>
  <c r="Q21" i="33"/>
  <c r="M18" i="32"/>
  <c r="L18" i="32"/>
  <c r="U19" i="32"/>
  <c r="Q18" i="32"/>
  <c r="I22" i="29"/>
  <c r="Q20" i="30"/>
  <c r="W22" i="30"/>
  <c r="AL21" i="30"/>
  <c r="AK21" i="30"/>
  <c r="AM21" i="30"/>
  <c r="Q19" i="31"/>
  <c r="J20" i="31"/>
  <c r="A20" i="31"/>
  <c r="H20" i="31"/>
  <c r="B20" i="31"/>
  <c r="AL30" i="31"/>
  <c r="AM30" i="31"/>
  <c r="AK30" i="31"/>
  <c r="W31" i="31"/>
  <c r="S21" i="31"/>
  <c r="AD21" i="31"/>
  <c r="M19" i="31"/>
  <c r="L19" i="31"/>
  <c r="Q20" i="31"/>
  <c r="U20" i="31"/>
  <c r="M20" i="30"/>
  <c r="L20" i="30"/>
  <c r="Q21" i="30"/>
  <c r="U21" i="30"/>
  <c r="A21" i="29"/>
  <c r="J21" i="29"/>
  <c r="AL29" i="29"/>
  <c r="AK29" i="29"/>
  <c r="AM29" i="29"/>
  <c r="W30" i="29"/>
  <c r="S22" i="29"/>
  <c r="AD22" i="29"/>
  <c r="R22" i="29"/>
  <c r="M24" i="29"/>
  <c r="L24" i="29"/>
  <c r="Q25" i="29"/>
  <c r="U25" i="29"/>
  <c r="H21" i="29"/>
  <c r="B21" i="29"/>
  <c r="Q20" i="28"/>
  <c r="A20" i="28"/>
  <c r="J20" i="28"/>
  <c r="H20" i="28"/>
  <c r="B20" i="28"/>
  <c r="S21" i="28"/>
  <c r="AD21" i="28"/>
  <c r="R21" i="28"/>
  <c r="M20" i="28"/>
  <c r="L20" i="28"/>
  <c r="U21" i="28"/>
  <c r="AM28" i="32"/>
  <c r="AK28" i="32"/>
  <c r="W29" i="32"/>
  <c r="AL28" i="32"/>
  <c r="I22" i="31"/>
  <c r="F22" i="31"/>
  <c r="R22" i="31"/>
  <c r="H21" i="32"/>
  <c r="B21" i="32"/>
  <c r="A21" i="32"/>
  <c r="J21" i="32"/>
  <c r="J21" i="30"/>
  <c r="A21" i="30"/>
  <c r="F23" i="29"/>
  <c r="R23" i="29"/>
  <c r="I23" i="29"/>
  <c r="I22" i="32"/>
  <c r="F22" i="32"/>
  <c r="R22" i="32"/>
  <c r="S22" i="32"/>
  <c r="AD22" i="32"/>
  <c r="F22" i="30"/>
  <c r="R22" i="30"/>
  <c r="I22" i="30"/>
  <c r="S22" i="30"/>
  <c r="AD22" i="30"/>
  <c r="F22" i="28"/>
  <c r="R22" i="28"/>
  <c r="I22" i="28"/>
  <c r="Q19" i="32"/>
  <c r="H21" i="30"/>
  <c r="B21" i="30"/>
  <c r="W22" i="28"/>
  <c r="AL21" i="28"/>
  <c r="AM21" i="28"/>
  <c r="AK21" i="28"/>
  <c r="W25" i="33"/>
  <c r="AM24" i="33"/>
  <c r="AK24" i="33"/>
  <c r="AL24" i="33"/>
  <c r="F22" i="33"/>
  <c r="I22" i="33"/>
  <c r="S22" i="33"/>
  <c r="AD22" i="33"/>
  <c r="R22" i="33"/>
  <c r="M22" i="33"/>
  <c r="L22" i="33"/>
  <c r="U23" i="33"/>
  <c r="H21" i="33"/>
  <c r="B21" i="33"/>
  <c r="Q22" i="33"/>
  <c r="A21" i="33"/>
  <c r="J21" i="33"/>
  <c r="L19" i="32"/>
  <c r="Q20" i="32"/>
  <c r="M19" i="32"/>
  <c r="U20" i="32"/>
  <c r="W23" i="30"/>
  <c r="AL22" i="30"/>
  <c r="AM22" i="30"/>
  <c r="AK22" i="30"/>
  <c r="A21" i="31"/>
  <c r="J21" i="31"/>
  <c r="M20" i="31"/>
  <c r="L20" i="31"/>
  <c r="Q21" i="31"/>
  <c r="U21" i="31"/>
  <c r="S22" i="31"/>
  <c r="AD22" i="31"/>
  <c r="AK31" i="31"/>
  <c r="AM31" i="31"/>
  <c r="AL31" i="31"/>
  <c r="W32" i="31"/>
  <c r="H21" i="31"/>
  <c r="B21" i="31"/>
  <c r="L21" i="30"/>
  <c r="Q22" i="30"/>
  <c r="M21" i="30"/>
  <c r="U22" i="30"/>
  <c r="S23" i="29"/>
  <c r="AD23" i="29"/>
  <c r="F24" i="29"/>
  <c r="L25" i="29"/>
  <c r="Q26" i="29"/>
  <c r="M25" i="29"/>
  <c r="U26" i="29"/>
  <c r="A22" i="29"/>
  <c r="J22" i="29"/>
  <c r="H22" i="29"/>
  <c r="B22" i="29"/>
  <c r="AM30" i="29"/>
  <c r="AL30" i="29"/>
  <c r="AK30" i="29"/>
  <c r="W31" i="29"/>
  <c r="Q21" i="28"/>
  <c r="B21" i="28"/>
  <c r="H21" i="28"/>
  <c r="S22" i="28"/>
  <c r="AD22" i="28"/>
  <c r="J21" i="28"/>
  <c r="A21" i="28"/>
  <c r="M21" i="28"/>
  <c r="L21" i="28"/>
  <c r="U22" i="28"/>
  <c r="AK29" i="32"/>
  <c r="W30" i="32"/>
  <c r="AL29" i="32"/>
  <c r="AM29" i="32"/>
  <c r="J22" i="32"/>
  <c r="A22" i="32"/>
  <c r="A22" i="30"/>
  <c r="J22" i="30"/>
  <c r="I23" i="32"/>
  <c r="F23" i="32"/>
  <c r="R23" i="32"/>
  <c r="S23" i="32"/>
  <c r="AD23" i="32"/>
  <c r="I23" i="28"/>
  <c r="F23" i="28"/>
  <c r="I23" i="31"/>
  <c r="F23" i="31"/>
  <c r="I23" i="30"/>
  <c r="F23" i="30"/>
  <c r="R23" i="30"/>
  <c r="S23" i="30"/>
  <c r="AD23" i="30"/>
  <c r="H22" i="30"/>
  <c r="B22" i="30"/>
  <c r="H22" i="32"/>
  <c r="B22" i="32"/>
  <c r="W23" i="28"/>
  <c r="AL22" i="28"/>
  <c r="AK22" i="28"/>
  <c r="AM22" i="28"/>
  <c r="W26" i="33"/>
  <c r="AM25" i="33"/>
  <c r="AL25" i="33"/>
  <c r="AK25" i="33"/>
  <c r="W27" i="33"/>
  <c r="I23" i="33"/>
  <c r="F23" i="33"/>
  <c r="R23" i="33"/>
  <c r="M23" i="33"/>
  <c r="L23" i="33"/>
  <c r="U24" i="33"/>
  <c r="J22" i="33"/>
  <c r="A22" i="33"/>
  <c r="Q23" i="33"/>
  <c r="B22" i="33"/>
  <c r="H22" i="33"/>
  <c r="S23" i="33"/>
  <c r="AD23" i="33"/>
  <c r="L20" i="32"/>
  <c r="Q21" i="32"/>
  <c r="M20" i="32"/>
  <c r="U21" i="32"/>
  <c r="I24" i="29"/>
  <c r="W24" i="30"/>
  <c r="AM23" i="30"/>
  <c r="AL23" i="30"/>
  <c r="AK23" i="30"/>
  <c r="AL32" i="31"/>
  <c r="AM32" i="31"/>
  <c r="AK32" i="31"/>
  <c r="W33" i="31"/>
  <c r="H22" i="31"/>
  <c r="B22" i="31"/>
  <c r="S23" i="31"/>
  <c r="AD23" i="31"/>
  <c r="R23" i="31"/>
  <c r="J22" i="31"/>
  <c r="A22" i="31"/>
  <c r="M21" i="31"/>
  <c r="L21" i="31"/>
  <c r="Q22" i="31"/>
  <c r="U22" i="31"/>
  <c r="L22" i="30"/>
  <c r="Q23" i="30"/>
  <c r="M22" i="30"/>
  <c r="U23" i="30"/>
  <c r="M26" i="29"/>
  <c r="L26" i="29"/>
  <c r="Q27" i="29"/>
  <c r="U27" i="29"/>
  <c r="J23" i="29"/>
  <c r="A23" i="29"/>
  <c r="AK31" i="29"/>
  <c r="AL31" i="29"/>
  <c r="AM31" i="29"/>
  <c r="W32" i="29"/>
  <c r="S24" i="29"/>
  <c r="AD24" i="29"/>
  <c r="F25" i="29"/>
  <c r="R24" i="29"/>
  <c r="B23" i="29"/>
  <c r="H23" i="29"/>
  <c r="Q22" i="28"/>
  <c r="H22" i="28"/>
  <c r="B22" i="28"/>
  <c r="A22" i="28"/>
  <c r="J22" i="28"/>
  <c r="S23" i="28"/>
  <c r="AD23" i="28"/>
  <c r="R23" i="28"/>
  <c r="M22" i="28"/>
  <c r="L22" i="28"/>
  <c r="U23" i="28"/>
  <c r="AL30" i="32"/>
  <c r="AK30" i="32"/>
  <c r="AM30" i="32"/>
  <c r="W31" i="32"/>
  <c r="F24" i="31"/>
  <c r="I24" i="31"/>
  <c r="I24" i="30"/>
  <c r="F24" i="30"/>
  <c r="R24" i="30"/>
  <c r="S24" i="30"/>
  <c r="AD24" i="30"/>
  <c r="J23" i="30"/>
  <c r="A23" i="30"/>
  <c r="B23" i="32"/>
  <c r="H23" i="32"/>
  <c r="F24" i="28"/>
  <c r="R24" i="28"/>
  <c r="I24" i="28"/>
  <c r="B23" i="30"/>
  <c r="H23" i="30"/>
  <c r="F24" i="32"/>
  <c r="R24" i="32"/>
  <c r="I24" i="32"/>
  <c r="S24" i="32"/>
  <c r="AD24" i="32"/>
  <c r="A23" i="32"/>
  <c r="J23" i="32"/>
  <c r="W24" i="28"/>
  <c r="AM23" i="28"/>
  <c r="AL23" i="28"/>
  <c r="AK23" i="28"/>
  <c r="AM27" i="33"/>
  <c r="AL27" i="33"/>
  <c r="AK27" i="33"/>
  <c r="AM26" i="33"/>
  <c r="AL26" i="33"/>
  <c r="AK26" i="33"/>
  <c r="W28" i="33"/>
  <c r="I24" i="33"/>
  <c r="F24" i="33"/>
  <c r="R24" i="33"/>
  <c r="B23" i="33"/>
  <c r="H23" i="33"/>
  <c r="L24" i="33"/>
  <c r="M24" i="33"/>
  <c r="U25" i="33"/>
  <c r="Q24" i="33"/>
  <c r="S24" i="33"/>
  <c r="AD24" i="33"/>
  <c r="J23" i="33"/>
  <c r="A23" i="33"/>
  <c r="M21" i="32"/>
  <c r="L21" i="32"/>
  <c r="Q22" i="32"/>
  <c r="U22" i="32"/>
  <c r="I25" i="29"/>
  <c r="W25" i="30"/>
  <c r="AL24" i="30"/>
  <c r="AK24" i="30"/>
  <c r="AM24" i="30"/>
  <c r="M22" i="31"/>
  <c r="L22" i="31"/>
  <c r="Q23" i="31"/>
  <c r="U23" i="31"/>
  <c r="S24" i="31"/>
  <c r="AD24" i="31"/>
  <c r="R24" i="31"/>
  <c r="AK33" i="31"/>
  <c r="AL33" i="31"/>
  <c r="AM33" i="31"/>
  <c r="W34" i="31"/>
  <c r="A23" i="31"/>
  <c r="J23" i="31"/>
  <c r="H23" i="31"/>
  <c r="B23" i="31"/>
  <c r="M23" i="30"/>
  <c r="L23" i="30"/>
  <c r="Q24" i="30"/>
  <c r="U24" i="30"/>
  <c r="A24" i="29"/>
  <c r="J24" i="29"/>
  <c r="M27" i="29"/>
  <c r="L27" i="29"/>
  <c r="Q28" i="29"/>
  <c r="U28" i="29"/>
  <c r="B24" i="29"/>
  <c r="H24" i="29"/>
  <c r="F26" i="29"/>
  <c r="S25" i="29"/>
  <c r="AD25" i="29"/>
  <c r="R25" i="29"/>
  <c r="AK32" i="29"/>
  <c r="AM32" i="29"/>
  <c r="AL32" i="29"/>
  <c r="W33" i="29"/>
  <c r="Q23" i="28"/>
  <c r="J23" i="28"/>
  <c r="A23" i="28"/>
  <c r="S24" i="28"/>
  <c r="AD24" i="28"/>
  <c r="H23" i="28"/>
  <c r="B23" i="28"/>
  <c r="L23" i="28"/>
  <c r="M23" i="28"/>
  <c r="U24" i="28"/>
  <c r="W32" i="32"/>
  <c r="AK31" i="32"/>
  <c r="AM31" i="32"/>
  <c r="AL31" i="32"/>
  <c r="I25" i="31"/>
  <c r="F25" i="31"/>
  <c r="H24" i="32"/>
  <c r="B24" i="32"/>
  <c r="J24" i="30"/>
  <c r="A24" i="30"/>
  <c r="A24" i="32"/>
  <c r="J24" i="32"/>
  <c r="F25" i="30"/>
  <c r="R25" i="30"/>
  <c r="I25" i="30"/>
  <c r="S25" i="30"/>
  <c r="AD25" i="30"/>
  <c r="H24" i="30"/>
  <c r="B24" i="30"/>
  <c r="F25" i="28"/>
  <c r="R25" i="28"/>
  <c r="I25" i="28"/>
  <c r="F25" i="32"/>
  <c r="R25" i="32"/>
  <c r="I25" i="32"/>
  <c r="S25" i="32"/>
  <c r="AD25" i="32"/>
  <c r="W25" i="28"/>
  <c r="AM24" i="28"/>
  <c r="AL24" i="28"/>
  <c r="AK24" i="28"/>
  <c r="AL28" i="33"/>
  <c r="AK28" i="33"/>
  <c r="AM28" i="33"/>
  <c r="W29" i="33"/>
  <c r="I25" i="33"/>
  <c r="F25" i="33"/>
  <c r="R25" i="33"/>
  <c r="S25" i="33"/>
  <c r="AD25" i="33"/>
  <c r="B24" i="33"/>
  <c r="H24" i="33"/>
  <c r="Q25" i="33"/>
  <c r="A24" i="33"/>
  <c r="J24" i="33"/>
  <c r="L25" i="33"/>
  <c r="M25" i="33"/>
  <c r="U26" i="33"/>
  <c r="L22" i="32"/>
  <c r="Q23" i="32"/>
  <c r="M22" i="32"/>
  <c r="U23" i="32"/>
  <c r="I26" i="29"/>
  <c r="W26" i="30"/>
  <c r="AM25" i="30"/>
  <c r="AK25" i="30"/>
  <c r="AL25" i="30"/>
  <c r="W27" i="30"/>
  <c r="W28" i="30"/>
  <c r="AK34" i="31"/>
  <c r="AM34" i="31"/>
  <c r="AL34" i="31"/>
  <c r="W35" i="31"/>
  <c r="H24" i="31"/>
  <c r="B24" i="31"/>
  <c r="S25" i="31"/>
  <c r="AD25" i="31"/>
  <c r="R25" i="31"/>
  <c r="M23" i="31"/>
  <c r="L23" i="31"/>
  <c r="Q24" i="31"/>
  <c r="U24" i="31"/>
  <c r="J24" i="31"/>
  <c r="A24" i="31"/>
  <c r="M24" i="30"/>
  <c r="L24" i="30"/>
  <c r="Q25" i="30"/>
  <c r="U25" i="30"/>
  <c r="H25" i="29"/>
  <c r="B25" i="29"/>
  <c r="AK33" i="29"/>
  <c r="AM33" i="29"/>
  <c r="AL33" i="29"/>
  <c r="W34" i="29"/>
  <c r="R26" i="29"/>
  <c r="F27" i="29"/>
  <c r="S26" i="29"/>
  <c r="AD26" i="29"/>
  <c r="A25" i="29"/>
  <c r="J25" i="29"/>
  <c r="M28" i="29"/>
  <c r="L28" i="29"/>
  <c r="Q29" i="29"/>
  <c r="U29" i="29"/>
  <c r="Q24" i="28"/>
  <c r="B24" i="28"/>
  <c r="H24" i="28"/>
  <c r="S25" i="28"/>
  <c r="AD25" i="28"/>
  <c r="J24" i="28"/>
  <c r="A24" i="28"/>
  <c r="M24" i="28"/>
  <c r="L24" i="28"/>
  <c r="U25" i="28"/>
  <c r="AL32" i="32"/>
  <c r="AM32" i="32"/>
  <c r="AK32" i="32"/>
  <c r="W33" i="32"/>
  <c r="J25" i="30"/>
  <c r="A25" i="30"/>
  <c r="I26" i="31"/>
  <c r="F26" i="31"/>
  <c r="I26" i="32"/>
  <c r="F26" i="32"/>
  <c r="R26" i="32"/>
  <c r="S26" i="32"/>
  <c r="AD26" i="32"/>
  <c r="H25" i="30"/>
  <c r="B25" i="30"/>
  <c r="H25" i="32"/>
  <c r="B25" i="32"/>
  <c r="F26" i="28"/>
  <c r="R26" i="28"/>
  <c r="I26" i="28"/>
  <c r="J25" i="32"/>
  <c r="A25" i="32"/>
  <c r="I26" i="30"/>
  <c r="F26" i="30"/>
  <c r="R26" i="30"/>
  <c r="S26" i="30"/>
  <c r="AD26" i="30"/>
  <c r="W26" i="28"/>
  <c r="AL25" i="28"/>
  <c r="AM25" i="28"/>
  <c r="AK25" i="28"/>
  <c r="W27" i="28"/>
  <c r="AK29" i="33"/>
  <c r="AM29" i="33"/>
  <c r="AL29" i="33"/>
  <c r="W30" i="33"/>
  <c r="F26" i="33"/>
  <c r="R26" i="33"/>
  <c r="I26" i="33"/>
  <c r="H25" i="33"/>
  <c r="B25" i="33"/>
  <c r="Q26" i="33"/>
  <c r="S26" i="33"/>
  <c r="AD26" i="33"/>
  <c r="M26" i="33"/>
  <c r="L26" i="33"/>
  <c r="Q27" i="33"/>
  <c r="U27" i="33"/>
  <c r="J25" i="33"/>
  <c r="A25" i="33"/>
  <c r="M23" i="32"/>
  <c r="L23" i="32"/>
  <c r="Q24" i="32"/>
  <c r="U24" i="32"/>
  <c r="I27" i="29"/>
  <c r="AM28" i="30"/>
  <c r="AL28" i="30"/>
  <c r="AK28" i="30"/>
  <c r="AM27" i="30"/>
  <c r="AL27" i="30"/>
  <c r="AK27" i="30"/>
  <c r="AL26" i="30"/>
  <c r="AM26" i="30"/>
  <c r="AK26" i="30"/>
  <c r="W29" i="30"/>
  <c r="H25" i="31"/>
  <c r="B25" i="31"/>
  <c r="AK35" i="31"/>
  <c r="AM35" i="31"/>
  <c r="AL35" i="31"/>
  <c r="W36" i="31"/>
  <c r="S26" i="31"/>
  <c r="AD26" i="31"/>
  <c r="R26" i="31"/>
  <c r="M24" i="31"/>
  <c r="L24" i="31"/>
  <c r="Q25" i="31"/>
  <c r="U25" i="31"/>
  <c r="A25" i="31"/>
  <c r="J25" i="31"/>
  <c r="L25" i="30"/>
  <c r="Q26" i="30"/>
  <c r="M25" i="30"/>
  <c r="U26" i="30"/>
  <c r="B26" i="29"/>
  <c r="H26" i="29"/>
  <c r="J26" i="29"/>
  <c r="A26" i="29"/>
  <c r="AK34" i="29"/>
  <c r="AM34" i="29"/>
  <c r="AL34" i="29"/>
  <c r="W35" i="29"/>
  <c r="M29" i="29"/>
  <c r="L29" i="29"/>
  <c r="Q30" i="29"/>
  <c r="U30" i="29"/>
  <c r="S27" i="29"/>
  <c r="AD27" i="29"/>
  <c r="R27" i="29"/>
  <c r="F28" i="29"/>
  <c r="Q25" i="28"/>
  <c r="S26" i="28"/>
  <c r="AD26" i="28"/>
  <c r="H25" i="28"/>
  <c r="B25" i="28"/>
  <c r="J25" i="28"/>
  <c r="A25" i="28"/>
  <c r="L25" i="28"/>
  <c r="M25" i="28"/>
  <c r="U26" i="28"/>
  <c r="AM33" i="32"/>
  <c r="AL33" i="32"/>
  <c r="W34" i="32"/>
  <c r="AK33" i="32"/>
  <c r="H26" i="30"/>
  <c r="B26" i="30"/>
  <c r="F27" i="28"/>
  <c r="R27" i="28"/>
  <c r="I27" i="28"/>
  <c r="I27" i="30"/>
  <c r="F27" i="30"/>
  <c r="R27" i="30"/>
  <c r="S27" i="30"/>
  <c r="AD27" i="30"/>
  <c r="H26" i="32"/>
  <c r="B26" i="32"/>
  <c r="I27" i="31"/>
  <c r="F27" i="31"/>
  <c r="R27" i="31"/>
  <c r="J26" i="32"/>
  <c r="A26" i="32"/>
  <c r="A26" i="30"/>
  <c r="J26" i="30"/>
  <c r="I27" i="32"/>
  <c r="F27" i="32"/>
  <c r="R27" i="32"/>
  <c r="S27" i="32"/>
  <c r="AD27" i="32"/>
  <c r="W28" i="28"/>
  <c r="AL27" i="28"/>
  <c r="AM27" i="28"/>
  <c r="AK27" i="28"/>
  <c r="AK26" i="28"/>
  <c r="AL26" i="28"/>
  <c r="AM26" i="28"/>
  <c r="AL30" i="33"/>
  <c r="AK30" i="33"/>
  <c r="AM30" i="33"/>
  <c r="W31" i="33"/>
  <c r="F27" i="33"/>
  <c r="R27" i="33"/>
  <c r="I27" i="33"/>
  <c r="H26" i="33"/>
  <c r="B26" i="33"/>
  <c r="L27" i="33"/>
  <c r="Q28" i="33"/>
  <c r="M27" i="33"/>
  <c r="U28" i="33"/>
  <c r="S27" i="33"/>
  <c r="AD27" i="33"/>
  <c r="A26" i="33"/>
  <c r="J26" i="33"/>
  <c r="L24" i="32"/>
  <c r="Q25" i="32"/>
  <c r="M24" i="32"/>
  <c r="U25" i="32"/>
  <c r="I28" i="29"/>
  <c r="AL29" i="30"/>
  <c r="AK29" i="30"/>
  <c r="AM29" i="30"/>
  <c r="W30" i="30"/>
  <c r="H26" i="31"/>
  <c r="B26" i="31"/>
  <c r="A26" i="31"/>
  <c r="J26" i="31"/>
  <c r="S27" i="31"/>
  <c r="AD27" i="31"/>
  <c r="M25" i="31"/>
  <c r="L25" i="31"/>
  <c r="Q26" i="31"/>
  <c r="U26" i="31"/>
  <c r="AM36" i="31"/>
  <c r="AL36" i="31"/>
  <c r="AK36" i="31"/>
  <c r="W37" i="31"/>
  <c r="M26" i="30"/>
  <c r="L26" i="30"/>
  <c r="Q27" i="30"/>
  <c r="U27" i="30"/>
  <c r="J27" i="29"/>
  <c r="A27" i="29"/>
  <c r="AK35" i="29"/>
  <c r="AM35" i="29"/>
  <c r="AL35" i="29"/>
  <c r="W36" i="29"/>
  <c r="H27" i="29"/>
  <c r="B27" i="29"/>
  <c r="L30" i="29"/>
  <c r="Q31" i="29"/>
  <c r="M30" i="29"/>
  <c r="U31" i="29"/>
  <c r="F29" i="29"/>
  <c r="R28" i="29"/>
  <c r="S28" i="29"/>
  <c r="AD28" i="29"/>
  <c r="Q26" i="28"/>
  <c r="H26" i="28"/>
  <c r="B26" i="28"/>
  <c r="S27" i="28"/>
  <c r="AD27" i="28"/>
  <c r="A26" i="28"/>
  <c r="J26" i="28"/>
  <c r="M26" i="28"/>
  <c r="L26" i="28"/>
  <c r="U27" i="28"/>
  <c r="AK34" i="32"/>
  <c r="AL34" i="32"/>
  <c r="AM34" i="32"/>
  <c r="W35" i="32"/>
  <c r="A27" i="32"/>
  <c r="J27" i="32"/>
  <c r="B27" i="30"/>
  <c r="H27" i="30"/>
  <c r="F28" i="31"/>
  <c r="R28" i="31"/>
  <c r="I28" i="31"/>
  <c r="F28" i="32"/>
  <c r="R28" i="32"/>
  <c r="I28" i="32"/>
  <c r="S28" i="32"/>
  <c r="AD28" i="32"/>
  <c r="I28" i="30"/>
  <c r="F28" i="30"/>
  <c r="R28" i="30"/>
  <c r="S28" i="30"/>
  <c r="AD28" i="30"/>
  <c r="J27" i="30"/>
  <c r="A27" i="30"/>
  <c r="F28" i="28"/>
  <c r="R28" i="28"/>
  <c r="I28" i="28"/>
  <c r="H27" i="32"/>
  <c r="B27" i="32"/>
  <c r="AL28" i="28"/>
  <c r="AM28" i="28"/>
  <c r="AK28" i="28"/>
  <c r="W29" i="28"/>
  <c r="AM31" i="33"/>
  <c r="AL31" i="33"/>
  <c r="AK31" i="33"/>
  <c r="W32" i="33"/>
  <c r="I28" i="33"/>
  <c r="F28" i="33"/>
  <c r="R28" i="33"/>
  <c r="A27" i="33"/>
  <c r="J27" i="33"/>
  <c r="H27" i="33"/>
  <c r="B27" i="33"/>
  <c r="S28" i="33"/>
  <c r="AD28" i="33"/>
  <c r="M28" i="33"/>
  <c r="L28" i="33"/>
  <c r="Q29" i="33"/>
  <c r="U29" i="33"/>
  <c r="M25" i="32"/>
  <c r="L25" i="32"/>
  <c r="Q26" i="32"/>
  <c r="U26" i="32"/>
  <c r="I29" i="29"/>
  <c r="AM30" i="30"/>
  <c r="AL30" i="30"/>
  <c r="AK30" i="30"/>
  <c r="W31" i="30"/>
  <c r="H27" i="31"/>
  <c r="B27" i="31"/>
  <c r="AK37" i="31"/>
  <c r="AL37" i="31"/>
  <c r="AM37" i="31"/>
  <c r="W38" i="31"/>
  <c r="L26" i="31"/>
  <c r="Q27" i="31"/>
  <c r="M26" i="31"/>
  <c r="U27" i="31"/>
  <c r="S28" i="31"/>
  <c r="AD28" i="31"/>
  <c r="A27" i="31"/>
  <c r="J27" i="31"/>
  <c r="L27" i="30"/>
  <c r="Q28" i="30"/>
  <c r="M27" i="30"/>
  <c r="U28" i="30"/>
  <c r="A28" i="29"/>
  <c r="J28" i="29"/>
  <c r="S29" i="29"/>
  <c r="AD29" i="29"/>
  <c r="F30" i="29"/>
  <c r="R29" i="29"/>
  <c r="L31" i="29"/>
  <c r="Q32" i="29"/>
  <c r="M31" i="29"/>
  <c r="U32" i="29"/>
  <c r="AM36" i="29"/>
  <c r="AL36" i="29"/>
  <c r="AK36" i="29"/>
  <c r="W37" i="29"/>
  <c r="B28" i="29"/>
  <c r="H28" i="29"/>
  <c r="Q27" i="28"/>
  <c r="J27" i="28"/>
  <c r="A27" i="28"/>
  <c r="S28" i="28"/>
  <c r="AD28" i="28"/>
  <c r="H27" i="28"/>
  <c r="B27" i="28"/>
  <c r="M27" i="28"/>
  <c r="L27" i="28"/>
  <c r="U28" i="28"/>
  <c r="AL35" i="32"/>
  <c r="AK35" i="32"/>
  <c r="AM35" i="32"/>
  <c r="W36" i="32"/>
  <c r="F29" i="28"/>
  <c r="R29" i="28"/>
  <c r="I29" i="28"/>
  <c r="I29" i="31"/>
  <c r="F29" i="31"/>
  <c r="R29" i="31"/>
  <c r="F29" i="32"/>
  <c r="R29" i="32"/>
  <c r="I29" i="32"/>
  <c r="S29" i="32"/>
  <c r="AD29" i="32"/>
  <c r="A28" i="30"/>
  <c r="J28" i="30"/>
  <c r="B28" i="32"/>
  <c r="H28" i="32"/>
  <c r="F29" i="30"/>
  <c r="R29" i="30"/>
  <c r="I29" i="30"/>
  <c r="S29" i="30"/>
  <c r="AD29" i="30"/>
  <c r="B28" i="30"/>
  <c r="H28" i="30"/>
  <c r="J28" i="32"/>
  <c r="A28" i="32"/>
  <c r="AM29" i="28"/>
  <c r="AL29" i="28"/>
  <c r="AK29" i="28"/>
  <c r="W30" i="28"/>
  <c r="AK32" i="33"/>
  <c r="AM32" i="33"/>
  <c r="AL32" i="33"/>
  <c r="W33" i="33"/>
  <c r="I29" i="33"/>
  <c r="F29" i="33"/>
  <c r="R29" i="33"/>
  <c r="M29" i="33"/>
  <c r="L29" i="33"/>
  <c r="Q30" i="33"/>
  <c r="U30" i="33"/>
  <c r="H28" i="33"/>
  <c r="B28" i="33"/>
  <c r="S29" i="33"/>
  <c r="AD29" i="33"/>
  <c r="A28" i="33"/>
  <c r="J28" i="33"/>
  <c r="M26" i="32"/>
  <c r="L26" i="32"/>
  <c r="Q27" i="32"/>
  <c r="U27" i="32"/>
  <c r="I30" i="29"/>
  <c r="AL31" i="30"/>
  <c r="AM31" i="30"/>
  <c r="AK31" i="30"/>
  <c r="W32" i="30"/>
  <c r="B28" i="31"/>
  <c r="H28" i="31"/>
  <c r="J28" i="31"/>
  <c r="A28" i="31"/>
  <c r="AL38" i="31"/>
  <c r="AK38" i="31"/>
  <c r="AM38" i="31"/>
  <c r="W39" i="31"/>
  <c r="S29" i="31"/>
  <c r="AD29" i="31"/>
  <c r="M27" i="31"/>
  <c r="L27" i="31"/>
  <c r="Q28" i="31"/>
  <c r="U28" i="31"/>
  <c r="M28" i="30"/>
  <c r="L28" i="30"/>
  <c r="Q29" i="30"/>
  <c r="U29" i="30"/>
  <c r="J29" i="29"/>
  <c r="A29" i="29"/>
  <c r="M32" i="29"/>
  <c r="L32" i="29"/>
  <c r="Q33" i="29"/>
  <c r="U33" i="29"/>
  <c r="H29" i="29"/>
  <c r="B29" i="29"/>
  <c r="AL37" i="29"/>
  <c r="AK37" i="29"/>
  <c r="AM37" i="29"/>
  <c r="W38" i="29"/>
  <c r="F31" i="29"/>
  <c r="R30" i="29"/>
  <c r="S30" i="29"/>
  <c r="AD30" i="29"/>
  <c r="Q28" i="28"/>
  <c r="J28" i="28"/>
  <c r="A28" i="28"/>
  <c r="S29" i="28"/>
  <c r="AD29" i="28"/>
  <c r="B28" i="28"/>
  <c r="H28" i="28"/>
  <c r="M28" i="28"/>
  <c r="L28" i="28"/>
  <c r="U29" i="28"/>
  <c r="AM36" i="32"/>
  <c r="AL36" i="32"/>
  <c r="AK36" i="32"/>
  <c r="W37" i="32"/>
  <c r="I30" i="31"/>
  <c r="F30" i="31"/>
  <c r="R30" i="31"/>
  <c r="A29" i="32"/>
  <c r="J29" i="32"/>
  <c r="I30" i="30"/>
  <c r="F30" i="30"/>
  <c r="R30" i="30"/>
  <c r="S30" i="30"/>
  <c r="AD30" i="30"/>
  <c r="B29" i="30"/>
  <c r="H29" i="30"/>
  <c r="I30" i="32"/>
  <c r="F30" i="32"/>
  <c r="R30" i="32"/>
  <c r="S30" i="32"/>
  <c r="AD30" i="32"/>
  <c r="F30" i="28"/>
  <c r="R30" i="28"/>
  <c r="I30" i="28"/>
  <c r="J29" i="30"/>
  <c r="A29" i="30"/>
  <c r="H29" i="32"/>
  <c r="B29" i="32"/>
  <c r="AL30" i="28"/>
  <c r="AK30" i="28"/>
  <c r="AM30" i="28"/>
  <c r="W31" i="28"/>
  <c r="AM33" i="33"/>
  <c r="AL33" i="33"/>
  <c r="AK33" i="33"/>
  <c r="W34" i="33"/>
  <c r="F30" i="33"/>
  <c r="R30" i="33"/>
  <c r="I30" i="33"/>
  <c r="M30" i="33"/>
  <c r="L30" i="33"/>
  <c r="Q31" i="33"/>
  <c r="U31" i="33"/>
  <c r="H29" i="33"/>
  <c r="B29" i="33"/>
  <c r="S30" i="33"/>
  <c r="AD30" i="33"/>
  <c r="J29" i="33"/>
  <c r="A29" i="33"/>
  <c r="M27" i="32"/>
  <c r="L27" i="32"/>
  <c r="Q28" i="32"/>
  <c r="U28" i="32"/>
  <c r="I31" i="29"/>
  <c r="AK32" i="30"/>
  <c r="AM32" i="30"/>
  <c r="AL32" i="30"/>
  <c r="W33" i="30"/>
  <c r="L28" i="31"/>
  <c r="Q29" i="31"/>
  <c r="M28" i="31"/>
  <c r="U29" i="31"/>
  <c r="AL39" i="31"/>
  <c r="AM39" i="31"/>
  <c r="AK39" i="31"/>
  <c r="W40" i="31"/>
  <c r="S30" i="31"/>
  <c r="AD30" i="31"/>
  <c r="A29" i="31"/>
  <c r="J29" i="31"/>
  <c r="H29" i="31"/>
  <c r="B29" i="31"/>
  <c r="L29" i="30"/>
  <c r="Q30" i="30"/>
  <c r="M29" i="30"/>
  <c r="U30" i="30"/>
  <c r="A30" i="29"/>
  <c r="J30" i="29"/>
  <c r="AL38" i="29"/>
  <c r="AK38" i="29"/>
  <c r="AM38" i="29"/>
  <c r="W39" i="29"/>
  <c r="H30" i="29"/>
  <c r="B30" i="29"/>
  <c r="F32" i="29"/>
  <c r="S31" i="29"/>
  <c r="AD31" i="29"/>
  <c r="R31" i="29"/>
  <c r="M33" i="29"/>
  <c r="L33" i="29"/>
  <c r="Q34" i="29"/>
  <c r="U34" i="29"/>
  <c r="Q29" i="28"/>
  <c r="S30" i="28"/>
  <c r="AD30" i="28"/>
  <c r="B29" i="28"/>
  <c r="H29" i="28"/>
  <c r="J29" i="28"/>
  <c r="A29" i="28"/>
  <c r="L29" i="28"/>
  <c r="M29" i="28"/>
  <c r="U30" i="28"/>
  <c r="AL37" i="32"/>
  <c r="W38" i="32"/>
  <c r="AM37" i="32"/>
  <c r="AK37" i="32"/>
  <c r="I31" i="32"/>
  <c r="F31" i="32"/>
  <c r="R31" i="32"/>
  <c r="S31" i="32"/>
  <c r="AD31" i="32"/>
  <c r="I31" i="31"/>
  <c r="F31" i="31"/>
  <c r="R31" i="31"/>
  <c r="A30" i="30"/>
  <c r="J30" i="30"/>
  <c r="H30" i="32"/>
  <c r="B30" i="32"/>
  <c r="I31" i="30"/>
  <c r="F31" i="30"/>
  <c r="R31" i="30"/>
  <c r="S31" i="30"/>
  <c r="AD31" i="30"/>
  <c r="B30" i="30"/>
  <c r="H30" i="30"/>
  <c r="F31" i="28"/>
  <c r="R31" i="28"/>
  <c r="I31" i="28"/>
  <c r="A30" i="32"/>
  <c r="J30" i="32"/>
  <c r="Q30" i="28"/>
  <c r="AL31" i="28"/>
  <c r="AM31" i="28"/>
  <c r="AK31" i="28"/>
  <c r="W32" i="28"/>
  <c r="AM34" i="33"/>
  <c r="AL34" i="33"/>
  <c r="AK34" i="33"/>
  <c r="W35" i="33"/>
  <c r="I31" i="33"/>
  <c r="F31" i="33"/>
  <c r="R31" i="33"/>
  <c r="S31" i="33"/>
  <c r="AD31" i="33"/>
  <c r="H30" i="33"/>
  <c r="B30" i="33"/>
  <c r="L31" i="33"/>
  <c r="Q32" i="33"/>
  <c r="M31" i="33"/>
  <c r="U32" i="33"/>
  <c r="A30" i="33"/>
  <c r="J30" i="33"/>
  <c r="M28" i="32"/>
  <c r="L28" i="32"/>
  <c r="Q29" i="32"/>
  <c r="U29" i="32"/>
  <c r="I32" i="29"/>
  <c r="AK33" i="30"/>
  <c r="AL33" i="30"/>
  <c r="AM33" i="30"/>
  <c r="W34" i="30"/>
  <c r="W35" i="30"/>
  <c r="B30" i="31"/>
  <c r="H30" i="31"/>
  <c r="S31" i="31"/>
  <c r="AD31" i="31"/>
  <c r="J30" i="31"/>
  <c r="A30" i="31"/>
  <c r="AL40" i="31"/>
  <c r="AK40" i="31"/>
  <c r="AM40" i="31"/>
  <c r="W41" i="31"/>
  <c r="M29" i="31"/>
  <c r="L29" i="31"/>
  <c r="Q30" i="31"/>
  <c r="U30" i="31"/>
  <c r="L30" i="30"/>
  <c r="Q31" i="30"/>
  <c r="M30" i="30"/>
  <c r="U31" i="30"/>
  <c r="M34" i="29"/>
  <c r="L34" i="29"/>
  <c r="Q35" i="29"/>
  <c r="U35" i="29"/>
  <c r="H31" i="29"/>
  <c r="B31" i="29"/>
  <c r="AM39" i="29"/>
  <c r="AL39" i="29"/>
  <c r="AK39" i="29"/>
  <c r="W40" i="29"/>
  <c r="A31" i="29"/>
  <c r="J31" i="29"/>
  <c r="F33" i="29"/>
  <c r="S32" i="29"/>
  <c r="AD32" i="29"/>
  <c r="R32" i="29"/>
  <c r="B30" i="28"/>
  <c r="H30" i="28"/>
  <c r="S31" i="28"/>
  <c r="AD31" i="28"/>
  <c r="J30" i="28"/>
  <c r="A30" i="28"/>
  <c r="L30" i="28"/>
  <c r="M30" i="28"/>
  <c r="U31" i="28"/>
  <c r="AM38" i="32"/>
  <c r="W39" i="32"/>
  <c r="AL38" i="32"/>
  <c r="AK38" i="32"/>
  <c r="F32" i="32"/>
  <c r="R32" i="32"/>
  <c r="I32" i="32"/>
  <c r="S32" i="32"/>
  <c r="AD32" i="32"/>
  <c r="B31" i="30"/>
  <c r="H31" i="30"/>
  <c r="B31" i="32"/>
  <c r="H31" i="32"/>
  <c r="F32" i="31"/>
  <c r="I32" i="31"/>
  <c r="F32" i="28"/>
  <c r="R32" i="28"/>
  <c r="I32" i="28"/>
  <c r="I32" i="30"/>
  <c r="F32" i="30"/>
  <c r="R32" i="30"/>
  <c r="S32" i="30"/>
  <c r="AD32" i="30"/>
  <c r="J31" i="30"/>
  <c r="A31" i="30"/>
  <c r="A31" i="32"/>
  <c r="J31" i="32"/>
  <c r="Q31" i="28"/>
  <c r="W33" i="28"/>
  <c r="AL32" i="28"/>
  <c r="AM32" i="28"/>
  <c r="AK32" i="28"/>
  <c r="AM35" i="33"/>
  <c r="AL35" i="33"/>
  <c r="AK35" i="33"/>
  <c r="W36" i="33"/>
  <c r="W37" i="33"/>
  <c r="I32" i="33"/>
  <c r="F32" i="33"/>
  <c r="R32" i="33"/>
  <c r="M32" i="33"/>
  <c r="L32" i="33"/>
  <c r="Q33" i="33"/>
  <c r="U33" i="33"/>
  <c r="H31" i="33"/>
  <c r="B31" i="33"/>
  <c r="A31" i="33"/>
  <c r="J31" i="33"/>
  <c r="S32" i="33"/>
  <c r="AD32" i="33"/>
  <c r="M29" i="32"/>
  <c r="L29" i="32"/>
  <c r="Q30" i="32"/>
  <c r="U30" i="32"/>
  <c r="I33" i="29"/>
  <c r="AK35" i="30"/>
  <c r="AM35" i="30"/>
  <c r="AL35" i="30"/>
  <c r="W36" i="30"/>
  <c r="AM34" i="30"/>
  <c r="AK34" i="30"/>
  <c r="AL34" i="30"/>
  <c r="W37" i="30"/>
  <c r="AM41" i="31"/>
  <c r="AL41" i="31"/>
  <c r="AK41" i="31"/>
  <c r="W42" i="31"/>
  <c r="M30" i="31"/>
  <c r="L30" i="31"/>
  <c r="Q31" i="31"/>
  <c r="U31" i="31"/>
  <c r="S32" i="31"/>
  <c r="AD32" i="31"/>
  <c r="R32" i="31"/>
  <c r="A31" i="31"/>
  <c r="J31" i="31"/>
  <c r="H31" i="31"/>
  <c r="B31" i="31"/>
  <c r="M31" i="30"/>
  <c r="L31" i="30"/>
  <c r="Q32" i="30"/>
  <c r="U32" i="30"/>
  <c r="A32" i="29"/>
  <c r="J32" i="29"/>
  <c r="M35" i="29"/>
  <c r="L35" i="29"/>
  <c r="Q36" i="29"/>
  <c r="U36" i="29"/>
  <c r="H32" i="29"/>
  <c r="B32" i="29"/>
  <c r="S33" i="29"/>
  <c r="AD33" i="29"/>
  <c r="R33" i="29"/>
  <c r="F34" i="29"/>
  <c r="AL40" i="29"/>
  <c r="AK40" i="29"/>
  <c r="AM40" i="29"/>
  <c r="W41" i="29"/>
  <c r="B31" i="28"/>
  <c r="H31" i="28"/>
  <c r="J31" i="28"/>
  <c r="A31" i="28"/>
  <c r="S32" i="28"/>
  <c r="AD32" i="28"/>
  <c r="M31" i="28"/>
  <c r="L31" i="28"/>
  <c r="Q32" i="28"/>
  <c r="U32" i="28"/>
  <c r="AM39" i="32"/>
  <c r="AL39" i="32"/>
  <c r="AK39" i="32"/>
  <c r="W40" i="32"/>
  <c r="F33" i="28"/>
  <c r="R33" i="28"/>
  <c r="I33" i="28"/>
  <c r="J32" i="30"/>
  <c r="A32" i="30"/>
  <c r="F33" i="32"/>
  <c r="R33" i="32"/>
  <c r="I33" i="32"/>
  <c r="S33" i="32"/>
  <c r="AD33" i="32"/>
  <c r="F33" i="30"/>
  <c r="R33" i="30"/>
  <c r="I33" i="30"/>
  <c r="S33" i="30"/>
  <c r="AD33" i="30"/>
  <c r="H32" i="32"/>
  <c r="B32" i="32"/>
  <c r="I33" i="31"/>
  <c r="F33" i="31"/>
  <c r="R33" i="31"/>
  <c r="J32" i="32"/>
  <c r="A32" i="32"/>
  <c r="H32" i="30"/>
  <c r="B32" i="30"/>
  <c r="AL33" i="28"/>
  <c r="AK33" i="28"/>
  <c r="AM33" i="28"/>
  <c r="W34" i="28"/>
  <c r="AL37" i="33"/>
  <c r="AK37" i="33"/>
  <c r="AM37" i="33"/>
  <c r="AM36" i="33"/>
  <c r="AL36" i="33"/>
  <c r="AK36" i="33"/>
  <c r="W38" i="33"/>
  <c r="W40" i="33"/>
  <c r="W39" i="33"/>
  <c r="F33" i="33"/>
  <c r="R33" i="33"/>
  <c r="I33" i="33"/>
  <c r="A32" i="33"/>
  <c r="J32" i="33"/>
  <c r="M33" i="33"/>
  <c r="L33" i="33"/>
  <c r="Q34" i="33"/>
  <c r="U34" i="33"/>
  <c r="H32" i="33"/>
  <c r="B32" i="33"/>
  <c r="S33" i="33"/>
  <c r="AD33" i="33"/>
  <c r="M30" i="32"/>
  <c r="L30" i="32"/>
  <c r="Q31" i="32"/>
  <c r="U31" i="32"/>
  <c r="I34" i="29"/>
  <c r="AK36" i="30"/>
  <c r="AM36" i="30"/>
  <c r="AL36" i="30"/>
  <c r="AK37" i="30"/>
  <c r="AM37" i="30"/>
  <c r="AL37" i="30"/>
  <c r="W38" i="30"/>
  <c r="H32" i="31"/>
  <c r="B32" i="31"/>
  <c r="AL42" i="31"/>
  <c r="AK42" i="31"/>
  <c r="AM42" i="31"/>
  <c r="W43" i="31"/>
  <c r="S33" i="31"/>
  <c r="AD33" i="31"/>
  <c r="M31" i="31"/>
  <c r="L31" i="31"/>
  <c r="Q32" i="31"/>
  <c r="U32" i="31"/>
  <c r="J32" i="31"/>
  <c r="A32" i="31"/>
  <c r="M32" i="30"/>
  <c r="L32" i="30"/>
  <c r="Q33" i="30"/>
  <c r="U33" i="30"/>
  <c r="AM41" i="29"/>
  <c r="AL41" i="29"/>
  <c r="AK41" i="29"/>
  <c r="W42" i="29"/>
  <c r="J33" i="29"/>
  <c r="A33" i="29"/>
  <c r="H33" i="29"/>
  <c r="B33" i="29"/>
  <c r="S34" i="29"/>
  <c r="AD34" i="29"/>
  <c r="R34" i="29"/>
  <c r="F35" i="29"/>
  <c r="M36" i="29"/>
  <c r="L36" i="29"/>
  <c r="Q37" i="29"/>
  <c r="U37" i="29"/>
  <c r="S33" i="28"/>
  <c r="AD33" i="28"/>
  <c r="A32" i="28"/>
  <c r="J32" i="28"/>
  <c r="B32" i="28"/>
  <c r="H32" i="28"/>
  <c r="L32" i="28"/>
  <c r="Q33" i="28"/>
  <c r="M32" i="28"/>
  <c r="U33" i="28"/>
  <c r="AM40" i="32"/>
  <c r="AL40" i="32"/>
  <c r="AK40" i="32"/>
  <c r="W41" i="32"/>
  <c r="B33" i="32"/>
  <c r="H33" i="32"/>
  <c r="I34" i="31"/>
  <c r="F34" i="31"/>
  <c r="R34" i="31"/>
  <c r="B33" i="30"/>
  <c r="H33" i="30"/>
  <c r="J33" i="32"/>
  <c r="A33" i="32"/>
  <c r="F34" i="28"/>
  <c r="R34" i="28"/>
  <c r="I34" i="28"/>
  <c r="I34" i="30"/>
  <c r="F34" i="30"/>
  <c r="R34" i="30"/>
  <c r="S34" i="30"/>
  <c r="AD34" i="30"/>
  <c r="I34" i="32"/>
  <c r="F34" i="32"/>
  <c r="R34" i="32"/>
  <c r="S34" i="32"/>
  <c r="AD34" i="32"/>
  <c r="A33" i="30"/>
  <c r="J33" i="30"/>
  <c r="W35" i="28"/>
  <c r="AL34" i="28"/>
  <c r="AK34" i="28"/>
  <c r="AM34" i="28"/>
  <c r="AK40" i="33"/>
  <c r="AM40" i="33"/>
  <c r="AL40" i="33"/>
  <c r="AL39" i="33"/>
  <c r="AK39" i="33"/>
  <c r="AM39" i="33"/>
  <c r="AL38" i="33"/>
  <c r="AK38" i="33"/>
  <c r="AM38" i="33"/>
  <c r="W41" i="33"/>
  <c r="F34" i="33"/>
  <c r="R34" i="33"/>
  <c r="I34" i="33"/>
  <c r="H33" i="33"/>
  <c r="B33" i="33"/>
  <c r="J33" i="33"/>
  <c r="A33" i="33"/>
  <c r="S34" i="33"/>
  <c r="AD34" i="33"/>
  <c r="M34" i="33"/>
  <c r="L34" i="33"/>
  <c r="Q35" i="33"/>
  <c r="U35" i="33"/>
  <c r="L31" i="32"/>
  <c r="Q32" i="32"/>
  <c r="M31" i="32"/>
  <c r="U32" i="32"/>
  <c r="I35" i="29"/>
  <c r="AK38" i="30"/>
  <c r="AM38" i="30"/>
  <c r="AL38" i="30"/>
  <c r="W39" i="30"/>
  <c r="A33" i="31"/>
  <c r="J33" i="31"/>
  <c r="B33" i="31"/>
  <c r="H33" i="31"/>
  <c r="M32" i="31"/>
  <c r="L32" i="31"/>
  <c r="Q33" i="31"/>
  <c r="U33" i="31"/>
  <c r="S34" i="31"/>
  <c r="AD34" i="31"/>
  <c r="AL43" i="31"/>
  <c r="AK43" i="31"/>
  <c r="AM43" i="31"/>
  <c r="W44" i="31"/>
  <c r="L33" i="30"/>
  <c r="Q34" i="30"/>
  <c r="M33" i="30"/>
  <c r="U34" i="30"/>
  <c r="L37" i="29"/>
  <c r="Q38" i="29"/>
  <c r="M37" i="29"/>
  <c r="U38" i="29"/>
  <c r="S35" i="29"/>
  <c r="AD35" i="29"/>
  <c r="R35" i="29"/>
  <c r="F36" i="29"/>
  <c r="AM42" i="29"/>
  <c r="AL42" i="29"/>
  <c r="AK42" i="29"/>
  <c r="W43" i="29"/>
  <c r="J34" i="29"/>
  <c r="A34" i="29"/>
  <c r="H34" i="29"/>
  <c r="B34" i="29"/>
  <c r="A33" i="28"/>
  <c r="J33" i="28"/>
  <c r="H33" i="28"/>
  <c r="B33" i="28"/>
  <c r="S34" i="28"/>
  <c r="AD34" i="28"/>
  <c r="L33" i="28"/>
  <c r="Q34" i="28"/>
  <c r="M33" i="28"/>
  <c r="U34" i="28"/>
  <c r="AK41" i="32"/>
  <c r="AL41" i="32"/>
  <c r="AM41" i="32"/>
  <c r="W42" i="32"/>
  <c r="F35" i="28"/>
  <c r="R35" i="28"/>
  <c r="I35" i="28"/>
  <c r="I35" i="30"/>
  <c r="F35" i="30"/>
  <c r="R35" i="30"/>
  <c r="S35" i="30"/>
  <c r="AD35" i="30"/>
  <c r="B34" i="32"/>
  <c r="H34" i="32"/>
  <c r="I35" i="31"/>
  <c r="F35" i="31"/>
  <c r="R35" i="31"/>
  <c r="I35" i="32"/>
  <c r="F35" i="32"/>
  <c r="R35" i="32"/>
  <c r="S35" i="32"/>
  <c r="AD35" i="32"/>
  <c r="J34" i="32"/>
  <c r="A34" i="32"/>
  <c r="H34" i="30"/>
  <c r="B34" i="30"/>
  <c r="A34" i="30"/>
  <c r="J34" i="30"/>
  <c r="AK35" i="28"/>
  <c r="AM35" i="28"/>
  <c r="AL35" i="28"/>
  <c r="W36" i="28"/>
  <c r="AL41" i="33"/>
  <c r="AK41" i="33"/>
  <c r="AM41" i="33"/>
  <c r="W42" i="33"/>
  <c r="I35" i="33"/>
  <c r="F35" i="33"/>
  <c r="R35" i="33"/>
  <c r="J34" i="33"/>
  <c r="A34" i="33"/>
  <c r="M35" i="33"/>
  <c r="L35" i="33"/>
  <c r="Q36" i="33"/>
  <c r="U36" i="33"/>
  <c r="S35" i="33"/>
  <c r="AD35" i="33"/>
  <c r="H34" i="33"/>
  <c r="B34" i="33"/>
  <c r="M32" i="32"/>
  <c r="L32" i="32"/>
  <c r="Q33" i="32"/>
  <c r="U33" i="32"/>
  <c r="I36" i="29"/>
  <c r="AK39" i="30"/>
  <c r="AL39" i="30"/>
  <c r="AM39" i="30"/>
  <c r="W40" i="30"/>
  <c r="A34" i="31"/>
  <c r="J34" i="31"/>
  <c r="AM44" i="31"/>
  <c r="AL44" i="31"/>
  <c r="AK44" i="31"/>
  <c r="W45" i="31"/>
  <c r="S35" i="31"/>
  <c r="AD35" i="31"/>
  <c r="H34" i="31"/>
  <c r="B34" i="31"/>
  <c r="M33" i="31"/>
  <c r="L33" i="31"/>
  <c r="Q34" i="31"/>
  <c r="U34" i="31"/>
  <c r="L34" i="30"/>
  <c r="Q35" i="30"/>
  <c r="M34" i="30"/>
  <c r="U35" i="30"/>
  <c r="AL43" i="29"/>
  <c r="AM43" i="29"/>
  <c r="AK43" i="29"/>
  <c r="W44" i="29"/>
  <c r="A35" i="29"/>
  <c r="J35" i="29"/>
  <c r="H35" i="29"/>
  <c r="B35" i="29"/>
  <c r="S36" i="29"/>
  <c r="AD36" i="29"/>
  <c r="R36" i="29"/>
  <c r="F37" i="29"/>
  <c r="L38" i="29"/>
  <c r="Q39" i="29"/>
  <c r="M38" i="29"/>
  <c r="U39" i="29"/>
  <c r="B34" i="28"/>
  <c r="H34" i="28"/>
  <c r="J34" i="28"/>
  <c r="A34" i="28"/>
  <c r="S35" i="28"/>
  <c r="AD35" i="28"/>
  <c r="L34" i="28"/>
  <c r="Q35" i="28"/>
  <c r="M34" i="28"/>
  <c r="U35" i="28"/>
  <c r="AK42" i="32"/>
  <c r="AM42" i="32"/>
  <c r="AL42" i="32"/>
  <c r="W43" i="32"/>
  <c r="J35" i="30"/>
  <c r="A35" i="30"/>
  <c r="F36" i="28"/>
  <c r="R36" i="28"/>
  <c r="I36" i="28"/>
  <c r="B35" i="32"/>
  <c r="H35" i="32"/>
  <c r="I36" i="30"/>
  <c r="F36" i="30"/>
  <c r="R36" i="30"/>
  <c r="S36" i="30"/>
  <c r="AD36" i="30"/>
  <c r="I36" i="31"/>
  <c r="F36" i="31"/>
  <c r="F36" i="32"/>
  <c r="R36" i="32"/>
  <c r="I36" i="32"/>
  <c r="S36" i="32"/>
  <c r="AD36" i="32"/>
  <c r="A35" i="32"/>
  <c r="J35" i="32"/>
  <c r="H35" i="30"/>
  <c r="B35" i="30"/>
  <c r="AK36" i="28"/>
  <c r="AL36" i="28"/>
  <c r="AM36" i="28"/>
  <c r="W37" i="28"/>
  <c r="AK42" i="33"/>
  <c r="AM42" i="33"/>
  <c r="AL42" i="33"/>
  <c r="W43" i="33"/>
  <c r="I36" i="33"/>
  <c r="F36" i="33"/>
  <c r="R36" i="33"/>
  <c r="A35" i="33"/>
  <c r="J35" i="33"/>
  <c r="H35" i="33"/>
  <c r="B35" i="33"/>
  <c r="S36" i="33"/>
  <c r="AD36" i="33"/>
  <c r="M36" i="33"/>
  <c r="L36" i="33"/>
  <c r="Q37" i="33"/>
  <c r="U37" i="33"/>
  <c r="M33" i="32"/>
  <c r="L33" i="32"/>
  <c r="Q34" i="32"/>
  <c r="U34" i="32"/>
  <c r="I37" i="29"/>
  <c r="AK40" i="30"/>
  <c r="AM40" i="30"/>
  <c r="AL40" i="30"/>
  <c r="W41" i="30"/>
  <c r="M34" i="31"/>
  <c r="L34" i="31"/>
  <c r="Q35" i="31"/>
  <c r="U35" i="31"/>
  <c r="S36" i="31"/>
  <c r="AD36" i="31"/>
  <c r="R36" i="31"/>
  <c r="AK45" i="31"/>
  <c r="AM45" i="31"/>
  <c r="AL45" i="31"/>
  <c r="W46" i="31"/>
  <c r="H35" i="31"/>
  <c r="B35" i="31"/>
  <c r="A35" i="31"/>
  <c r="J35" i="31"/>
  <c r="M35" i="30"/>
  <c r="L35" i="30"/>
  <c r="Q36" i="30"/>
  <c r="U36" i="30"/>
  <c r="M39" i="29"/>
  <c r="L39" i="29"/>
  <c r="Q40" i="29"/>
  <c r="U40" i="29"/>
  <c r="A36" i="29"/>
  <c r="J36" i="29"/>
  <c r="AK44" i="29"/>
  <c r="AM44" i="29"/>
  <c r="AL44" i="29"/>
  <c r="W45" i="29"/>
  <c r="S37" i="29"/>
  <c r="AD37" i="29"/>
  <c r="R37" i="29"/>
  <c r="F38" i="29"/>
  <c r="H36" i="29"/>
  <c r="B36" i="29"/>
  <c r="S36" i="28"/>
  <c r="AD36" i="28"/>
  <c r="H35" i="28"/>
  <c r="B35" i="28"/>
  <c r="J35" i="28"/>
  <c r="A35" i="28"/>
  <c r="M35" i="28"/>
  <c r="L35" i="28"/>
  <c r="Q36" i="28"/>
  <c r="U36" i="28"/>
  <c r="AK43" i="32"/>
  <c r="AL43" i="32"/>
  <c r="AM43" i="32"/>
  <c r="W44" i="32"/>
  <c r="F37" i="28"/>
  <c r="R37" i="28"/>
  <c r="I37" i="28"/>
  <c r="F37" i="30"/>
  <c r="R37" i="30"/>
  <c r="I37" i="30"/>
  <c r="S37" i="30"/>
  <c r="AD37" i="30"/>
  <c r="A36" i="30"/>
  <c r="J36" i="30"/>
  <c r="I37" i="31"/>
  <c r="F37" i="31"/>
  <c r="F37" i="32"/>
  <c r="R37" i="32"/>
  <c r="I37" i="32"/>
  <c r="S37" i="32"/>
  <c r="AD37" i="32"/>
  <c r="B36" i="32"/>
  <c r="H36" i="32"/>
  <c r="J36" i="32"/>
  <c r="A36" i="32"/>
  <c r="H36" i="30"/>
  <c r="B36" i="30"/>
  <c r="AK37" i="28"/>
  <c r="AL37" i="28"/>
  <c r="AM37" i="28"/>
  <c r="W38" i="28"/>
  <c r="AL43" i="33"/>
  <c r="AK43" i="33"/>
  <c r="AM43" i="33"/>
  <c r="W44" i="33"/>
  <c r="W45" i="33"/>
  <c r="F37" i="33"/>
  <c r="I37" i="33"/>
  <c r="A36" i="33"/>
  <c r="J36" i="33"/>
  <c r="L37" i="33"/>
  <c r="Q38" i="33"/>
  <c r="M37" i="33"/>
  <c r="U38" i="33"/>
  <c r="S37" i="33"/>
  <c r="AD37" i="33"/>
  <c r="R37" i="33"/>
  <c r="H36" i="33"/>
  <c r="B36" i="33"/>
  <c r="L34" i="32"/>
  <c r="Q35" i="32"/>
  <c r="M34" i="32"/>
  <c r="U35" i="32"/>
  <c r="I38" i="29"/>
  <c r="AL41" i="30"/>
  <c r="AK41" i="30"/>
  <c r="AM41" i="30"/>
  <c r="W43" i="30"/>
  <c r="W42" i="30"/>
  <c r="AK46" i="31"/>
  <c r="AL46" i="31"/>
  <c r="AM46" i="31"/>
  <c r="W47" i="31"/>
  <c r="S37" i="31"/>
  <c r="AD37" i="31"/>
  <c r="R37" i="31"/>
  <c r="A36" i="31"/>
  <c r="J36" i="31"/>
  <c r="L35" i="31"/>
  <c r="Q36" i="31"/>
  <c r="M35" i="31"/>
  <c r="U36" i="31"/>
  <c r="H36" i="31"/>
  <c r="B36" i="31"/>
  <c r="L36" i="30"/>
  <c r="Q37" i="30"/>
  <c r="M36" i="30"/>
  <c r="U37" i="30"/>
  <c r="M40" i="29"/>
  <c r="L40" i="29"/>
  <c r="Q41" i="29"/>
  <c r="U41" i="29"/>
  <c r="F39" i="29"/>
  <c r="S38" i="29"/>
  <c r="AD38" i="29"/>
  <c r="R38" i="29"/>
  <c r="H37" i="29"/>
  <c r="B37" i="29"/>
  <c r="A37" i="29"/>
  <c r="J37" i="29"/>
  <c r="AM45" i="29"/>
  <c r="AK45" i="29"/>
  <c r="AL45" i="29"/>
  <c r="W46" i="29"/>
  <c r="S37" i="28"/>
  <c r="AD37" i="28"/>
  <c r="B36" i="28"/>
  <c r="H36" i="28"/>
  <c r="J36" i="28"/>
  <c r="A36" i="28"/>
  <c r="M36" i="28"/>
  <c r="L36" i="28"/>
  <c r="Q37" i="28"/>
  <c r="U37" i="28"/>
  <c r="AK44" i="32"/>
  <c r="AL44" i="32"/>
  <c r="W45" i="32"/>
  <c r="AM44" i="32"/>
  <c r="F38" i="28"/>
  <c r="I38" i="28"/>
  <c r="B37" i="32"/>
  <c r="H37" i="32"/>
  <c r="J37" i="32"/>
  <c r="A37" i="32"/>
  <c r="I38" i="30"/>
  <c r="F38" i="30"/>
  <c r="R38" i="30"/>
  <c r="S38" i="30"/>
  <c r="AD38" i="30"/>
  <c r="I38" i="31"/>
  <c r="F38" i="31"/>
  <c r="R38" i="31"/>
  <c r="I38" i="32"/>
  <c r="F38" i="32"/>
  <c r="R38" i="32"/>
  <c r="S38" i="32"/>
  <c r="AD38" i="32"/>
  <c r="J37" i="30"/>
  <c r="A37" i="30"/>
  <c r="B37" i="30"/>
  <c r="H37" i="30"/>
  <c r="AM38" i="28"/>
  <c r="AL38" i="28"/>
  <c r="AK38" i="28"/>
  <c r="W39" i="28"/>
  <c r="AL45" i="33"/>
  <c r="AK45" i="33"/>
  <c r="AM45" i="33"/>
  <c r="AK44" i="33"/>
  <c r="AM44" i="33"/>
  <c r="AL44" i="33"/>
  <c r="W46" i="33"/>
  <c r="F38" i="33"/>
  <c r="R38" i="33"/>
  <c r="I38" i="33"/>
  <c r="A37" i="33"/>
  <c r="J37" i="33"/>
  <c r="H37" i="33"/>
  <c r="B37" i="33"/>
  <c r="S38" i="33"/>
  <c r="AD38" i="33"/>
  <c r="L38" i="33"/>
  <c r="Q39" i="33"/>
  <c r="M38" i="33"/>
  <c r="U39" i="33"/>
  <c r="M35" i="32"/>
  <c r="L35" i="32"/>
  <c r="Q36" i="32"/>
  <c r="U36" i="32"/>
  <c r="I39" i="29"/>
  <c r="AM43" i="30"/>
  <c r="AK43" i="30"/>
  <c r="AL43" i="30"/>
  <c r="AK42" i="30"/>
  <c r="AL42" i="30"/>
  <c r="AM42" i="30"/>
  <c r="W44" i="30"/>
  <c r="H37" i="31"/>
  <c r="B37" i="31"/>
  <c r="AK47" i="31"/>
  <c r="AM47" i="31"/>
  <c r="AL47" i="31"/>
  <c r="W48" i="31"/>
  <c r="L36" i="31"/>
  <c r="Q37" i="31"/>
  <c r="M36" i="31"/>
  <c r="U37" i="31"/>
  <c r="A37" i="31"/>
  <c r="J37" i="31"/>
  <c r="S38" i="31"/>
  <c r="AD38" i="31"/>
  <c r="M37" i="30"/>
  <c r="L37" i="30"/>
  <c r="Q38" i="30"/>
  <c r="U38" i="30"/>
  <c r="AM46" i="29"/>
  <c r="AL46" i="29"/>
  <c r="AK46" i="29"/>
  <c r="W47" i="29"/>
  <c r="A38" i="29"/>
  <c r="J38" i="29"/>
  <c r="F40" i="29"/>
  <c r="S39" i="29"/>
  <c r="AD39" i="29"/>
  <c r="R39" i="29"/>
  <c r="M41" i="29"/>
  <c r="L41" i="29"/>
  <c r="Q42" i="29"/>
  <c r="U42" i="29"/>
  <c r="H38" i="29"/>
  <c r="B38" i="29"/>
  <c r="J37" i="28"/>
  <c r="A37" i="28"/>
  <c r="B37" i="28"/>
  <c r="H37" i="28"/>
  <c r="R38" i="28"/>
  <c r="S38" i="28"/>
  <c r="AD38" i="28"/>
  <c r="M37" i="28"/>
  <c r="L37" i="28"/>
  <c r="Q38" i="28"/>
  <c r="U38" i="28"/>
  <c r="AM45" i="32"/>
  <c r="AL45" i="32"/>
  <c r="AK45" i="32"/>
  <c r="W46" i="32"/>
  <c r="I39" i="32"/>
  <c r="F39" i="32"/>
  <c r="R39" i="32"/>
  <c r="S39" i="32"/>
  <c r="AD39" i="32"/>
  <c r="A38" i="32"/>
  <c r="J38" i="32"/>
  <c r="H38" i="30"/>
  <c r="B38" i="30"/>
  <c r="F39" i="30"/>
  <c r="R39" i="30"/>
  <c r="I39" i="30"/>
  <c r="S39" i="30"/>
  <c r="AD39" i="30"/>
  <c r="F39" i="28"/>
  <c r="R39" i="28"/>
  <c r="I39" i="28"/>
  <c r="I39" i="31"/>
  <c r="F39" i="31"/>
  <c r="R39" i="31"/>
  <c r="H38" i="32"/>
  <c r="B38" i="32"/>
  <c r="A38" i="30"/>
  <c r="J38" i="30"/>
  <c r="AM39" i="28"/>
  <c r="AK39" i="28"/>
  <c r="AL39" i="28"/>
  <c r="W40" i="28"/>
  <c r="AM46" i="33"/>
  <c r="AL46" i="33"/>
  <c r="W47" i="33"/>
  <c r="AK46" i="33"/>
  <c r="I39" i="33"/>
  <c r="F39" i="33"/>
  <c r="R39" i="33"/>
  <c r="M39" i="33"/>
  <c r="L39" i="33"/>
  <c r="Q40" i="33"/>
  <c r="U40" i="33"/>
  <c r="H38" i="33"/>
  <c r="B38" i="33"/>
  <c r="A38" i="33"/>
  <c r="J38" i="33"/>
  <c r="S39" i="33"/>
  <c r="AD39" i="33"/>
  <c r="M36" i="32"/>
  <c r="L36" i="32"/>
  <c r="Q37" i="32"/>
  <c r="U37" i="32"/>
  <c r="I40" i="29"/>
  <c r="AM44" i="30"/>
  <c r="AL44" i="30"/>
  <c r="AK44" i="30"/>
  <c r="W45" i="30"/>
  <c r="H38" i="31"/>
  <c r="B38" i="31"/>
  <c r="AL48" i="31"/>
  <c r="AM48" i="31"/>
  <c r="AK48" i="31"/>
  <c r="W49" i="31"/>
  <c r="J38" i="31"/>
  <c r="A38" i="31"/>
  <c r="S39" i="31"/>
  <c r="AD39" i="31"/>
  <c r="M37" i="31"/>
  <c r="L37" i="31"/>
  <c r="Q38" i="31"/>
  <c r="U38" i="31"/>
  <c r="M38" i="30"/>
  <c r="L38" i="30"/>
  <c r="Q39" i="30"/>
  <c r="U39" i="30"/>
  <c r="S40" i="29"/>
  <c r="AD40" i="29"/>
  <c r="R40" i="29"/>
  <c r="F41" i="29"/>
  <c r="AK47" i="29"/>
  <c r="AM47" i="29"/>
  <c r="AL47" i="29"/>
  <c r="W48" i="29"/>
  <c r="A39" i="29"/>
  <c r="J39" i="29"/>
  <c r="L42" i="29"/>
  <c r="Q43" i="29"/>
  <c r="M42" i="29"/>
  <c r="U43" i="29"/>
  <c r="H39" i="29"/>
  <c r="B39" i="29"/>
  <c r="S39" i="28"/>
  <c r="AD39" i="28"/>
  <c r="H38" i="28"/>
  <c r="B38" i="28"/>
  <c r="A38" i="28"/>
  <c r="J38" i="28"/>
  <c r="M38" i="28"/>
  <c r="L38" i="28"/>
  <c r="Q39" i="28"/>
  <c r="U39" i="28"/>
  <c r="AM46" i="32"/>
  <c r="AK46" i="32"/>
  <c r="AL46" i="32"/>
  <c r="W47" i="32"/>
  <c r="A39" i="30"/>
  <c r="J39" i="30"/>
  <c r="F40" i="32"/>
  <c r="R40" i="32"/>
  <c r="I40" i="32"/>
  <c r="S40" i="32"/>
  <c r="AD40" i="32"/>
  <c r="F40" i="31"/>
  <c r="R40" i="31"/>
  <c r="I40" i="31"/>
  <c r="H39" i="30"/>
  <c r="B39" i="30"/>
  <c r="B39" i="32"/>
  <c r="H39" i="32"/>
  <c r="F40" i="28"/>
  <c r="I40" i="28"/>
  <c r="I40" i="30"/>
  <c r="F40" i="30"/>
  <c r="R40" i="30"/>
  <c r="S40" i="30"/>
  <c r="AD40" i="30"/>
  <c r="A39" i="32"/>
  <c r="J39" i="32"/>
  <c r="AK40" i="28"/>
  <c r="AL40" i="28"/>
  <c r="AM40" i="28"/>
  <c r="W41" i="28"/>
  <c r="AK47" i="33"/>
  <c r="AM47" i="33"/>
  <c r="AL47" i="33"/>
  <c r="W48" i="33"/>
  <c r="I40" i="33"/>
  <c r="F40" i="33"/>
  <c r="R40" i="33"/>
  <c r="A39" i="33"/>
  <c r="J39" i="33"/>
  <c r="H39" i="33"/>
  <c r="B39" i="33"/>
  <c r="M40" i="33"/>
  <c r="L40" i="33"/>
  <c r="Q41" i="33"/>
  <c r="U41" i="33"/>
  <c r="S40" i="33"/>
  <c r="AD40" i="33"/>
  <c r="L37" i="32"/>
  <c r="Q38" i="32"/>
  <c r="M37" i="32"/>
  <c r="U38" i="32"/>
  <c r="I41" i="29"/>
  <c r="AL45" i="30"/>
  <c r="AM45" i="30"/>
  <c r="AK45" i="30"/>
  <c r="W46" i="30"/>
  <c r="W47" i="30"/>
  <c r="J39" i="31"/>
  <c r="A39" i="31"/>
  <c r="AL49" i="31"/>
  <c r="AM49" i="31"/>
  <c r="AK49" i="31"/>
  <c r="W50" i="31"/>
  <c r="M38" i="31"/>
  <c r="L38" i="31"/>
  <c r="Q39" i="31"/>
  <c r="U39" i="31"/>
  <c r="S40" i="31"/>
  <c r="AD40" i="31"/>
  <c r="B39" i="31"/>
  <c r="M39" i="30"/>
  <c r="L39" i="30"/>
  <c r="Q40" i="30"/>
  <c r="U40" i="30"/>
  <c r="S41" i="29"/>
  <c r="AD41" i="29"/>
  <c r="R41" i="29"/>
  <c r="F42" i="29"/>
  <c r="AM48" i="29"/>
  <c r="AL48" i="29"/>
  <c r="AK48" i="29"/>
  <c r="W49" i="29"/>
  <c r="J40" i="29"/>
  <c r="A40" i="29"/>
  <c r="H40" i="29"/>
  <c r="B40" i="29"/>
  <c r="M43" i="29"/>
  <c r="L43" i="29"/>
  <c r="Q44" i="29"/>
  <c r="U44" i="29"/>
  <c r="B39" i="28"/>
  <c r="H39" i="28"/>
  <c r="S40" i="28"/>
  <c r="AD40" i="28"/>
  <c r="R40" i="28"/>
  <c r="J39" i="28"/>
  <c r="A39" i="28"/>
  <c r="L39" i="28"/>
  <c r="Q40" i="28"/>
  <c r="M39" i="28"/>
  <c r="U40" i="28"/>
  <c r="AK47" i="32"/>
  <c r="AM47" i="32"/>
  <c r="AL47" i="32"/>
  <c r="W48" i="32"/>
  <c r="J40" i="32"/>
  <c r="A40" i="32"/>
  <c r="I41" i="31"/>
  <c r="F41" i="31"/>
  <c r="R41" i="31"/>
  <c r="H40" i="30"/>
  <c r="B40" i="30"/>
  <c r="F41" i="30"/>
  <c r="R41" i="30"/>
  <c r="I41" i="30"/>
  <c r="S41" i="30"/>
  <c r="AD41" i="30"/>
  <c r="J40" i="30"/>
  <c r="A40" i="30"/>
  <c r="F41" i="32"/>
  <c r="R41" i="32"/>
  <c r="I41" i="32"/>
  <c r="S41" i="32"/>
  <c r="AD41" i="32"/>
  <c r="F41" i="28"/>
  <c r="R41" i="28"/>
  <c r="I41" i="28"/>
  <c r="B40" i="32"/>
  <c r="H40" i="32"/>
  <c r="AL41" i="28"/>
  <c r="AK41" i="28"/>
  <c r="AM41" i="28"/>
  <c r="W42" i="28"/>
  <c r="AL48" i="33"/>
  <c r="AK48" i="33"/>
  <c r="AM48" i="33"/>
  <c r="W49" i="33"/>
  <c r="I41" i="33"/>
  <c r="F41" i="33"/>
  <c r="R41" i="33"/>
  <c r="H40" i="33"/>
  <c r="B40" i="33"/>
  <c r="S41" i="33"/>
  <c r="AD41" i="33"/>
  <c r="M41" i="33"/>
  <c r="L41" i="33"/>
  <c r="Q42" i="33"/>
  <c r="U42" i="33"/>
  <c r="J40" i="33"/>
  <c r="A40" i="33"/>
  <c r="L38" i="32"/>
  <c r="Q39" i="32"/>
  <c r="M38" i="32"/>
  <c r="U39" i="32"/>
  <c r="I42" i="29"/>
  <c r="AM47" i="30"/>
  <c r="AL47" i="30"/>
  <c r="AK47" i="30"/>
  <c r="AK46" i="30"/>
  <c r="AL46" i="30"/>
  <c r="AM46" i="30"/>
  <c r="W48" i="30"/>
  <c r="S41" i="31"/>
  <c r="AD41" i="31"/>
  <c r="B40" i="31"/>
  <c r="AL50" i="31"/>
  <c r="AK50" i="31"/>
  <c r="AM50" i="31"/>
  <c r="W51" i="31"/>
  <c r="A40" i="31"/>
  <c r="J40" i="31"/>
  <c r="M39" i="31"/>
  <c r="L39" i="31"/>
  <c r="Q40" i="31"/>
  <c r="U40" i="31"/>
  <c r="L40" i="30"/>
  <c r="Q41" i="30"/>
  <c r="M40" i="30"/>
  <c r="U41" i="30"/>
  <c r="M44" i="29"/>
  <c r="L44" i="29"/>
  <c r="Q45" i="29"/>
  <c r="U45" i="29"/>
  <c r="A41" i="29"/>
  <c r="J41" i="29"/>
  <c r="AK49" i="29"/>
  <c r="AM49" i="29"/>
  <c r="AL49" i="29"/>
  <c r="W50" i="29"/>
  <c r="F43" i="29"/>
  <c r="S42" i="29"/>
  <c r="AD42" i="29"/>
  <c r="R42" i="29"/>
  <c r="H41" i="29"/>
  <c r="B41" i="29"/>
  <c r="J40" i="28"/>
  <c r="A40" i="28"/>
  <c r="S41" i="28"/>
  <c r="AD41" i="28"/>
  <c r="H40" i="28"/>
  <c r="B40" i="28"/>
  <c r="L40" i="28"/>
  <c r="Q41" i="28"/>
  <c r="M40" i="28"/>
  <c r="U41" i="28"/>
  <c r="AM48" i="32"/>
  <c r="AK48" i="32"/>
  <c r="W49" i="32"/>
  <c r="AL48" i="32"/>
  <c r="I42" i="31"/>
  <c r="F42" i="31"/>
  <c r="J41" i="32"/>
  <c r="A41" i="32"/>
  <c r="I42" i="30"/>
  <c r="F42" i="30"/>
  <c r="R42" i="30"/>
  <c r="S42" i="30"/>
  <c r="AD42" i="30"/>
  <c r="I42" i="32"/>
  <c r="F42" i="32"/>
  <c r="R42" i="32"/>
  <c r="S42" i="32"/>
  <c r="AD42" i="32"/>
  <c r="A41" i="30"/>
  <c r="J41" i="30"/>
  <c r="F42" i="28"/>
  <c r="I42" i="28"/>
  <c r="H41" i="32"/>
  <c r="B41" i="32"/>
  <c r="B41" i="30"/>
  <c r="H41" i="30"/>
  <c r="AK42" i="28"/>
  <c r="AL42" i="28"/>
  <c r="AM42" i="28"/>
  <c r="W43" i="28"/>
  <c r="AM49" i="33"/>
  <c r="W50" i="33"/>
  <c r="AL49" i="33"/>
  <c r="AK49" i="33"/>
  <c r="F42" i="33"/>
  <c r="I42" i="33"/>
  <c r="S42" i="33"/>
  <c r="AD42" i="33"/>
  <c r="R42" i="33"/>
  <c r="H41" i="33"/>
  <c r="B41" i="33"/>
  <c r="L42" i="33"/>
  <c r="Q43" i="33"/>
  <c r="M42" i="33"/>
  <c r="U43" i="33"/>
  <c r="A41" i="33"/>
  <c r="J41" i="33"/>
  <c r="L39" i="32"/>
  <c r="Q40" i="32"/>
  <c r="M39" i="32"/>
  <c r="U40" i="32"/>
  <c r="I43" i="29"/>
  <c r="B43" i="29"/>
  <c r="AM48" i="30"/>
  <c r="AL48" i="30"/>
  <c r="AK48" i="30"/>
  <c r="W49" i="30"/>
  <c r="AL51" i="31"/>
  <c r="AM51" i="31"/>
  <c r="AK51" i="31"/>
  <c r="W52" i="31"/>
  <c r="M40" i="31"/>
  <c r="L40" i="31"/>
  <c r="Q41" i="31"/>
  <c r="U41" i="31"/>
  <c r="B41" i="31"/>
  <c r="A41" i="31"/>
  <c r="J41" i="31"/>
  <c r="S42" i="31"/>
  <c r="AD42" i="31"/>
  <c r="R42" i="31"/>
  <c r="L41" i="30"/>
  <c r="Q42" i="30"/>
  <c r="M41" i="30"/>
  <c r="U42" i="30"/>
  <c r="H42" i="29"/>
  <c r="B42" i="29"/>
  <c r="L45" i="29"/>
  <c r="Q46" i="29"/>
  <c r="M45" i="29"/>
  <c r="U46" i="29"/>
  <c r="AM50" i="29"/>
  <c r="AL50" i="29"/>
  <c r="AK50" i="29"/>
  <c r="W51" i="29"/>
  <c r="A42" i="29"/>
  <c r="J42" i="29"/>
  <c r="S43" i="29"/>
  <c r="AD43" i="29"/>
  <c r="F44" i="29"/>
  <c r="R43" i="29"/>
  <c r="J41" i="28"/>
  <c r="A41" i="28"/>
  <c r="B41" i="28"/>
  <c r="H41" i="28"/>
  <c r="S42" i="28"/>
  <c r="AD42" i="28"/>
  <c r="R42" i="28"/>
  <c r="M41" i="28"/>
  <c r="L41" i="28"/>
  <c r="Q42" i="28"/>
  <c r="U42" i="28"/>
  <c r="AL49" i="32"/>
  <c r="W50" i="32"/>
  <c r="AM49" i="32"/>
  <c r="AK49" i="32"/>
  <c r="H42" i="32"/>
  <c r="B42" i="32"/>
  <c r="J42" i="32"/>
  <c r="A42" i="32"/>
  <c r="J42" i="30"/>
  <c r="A42" i="30"/>
  <c r="I43" i="31"/>
  <c r="F43" i="31"/>
  <c r="I43" i="32"/>
  <c r="B43" i="32"/>
  <c r="F43" i="32"/>
  <c r="R43" i="32"/>
  <c r="S43" i="32"/>
  <c r="AD43" i="32"/>
  <c r="H42" i="30"/>
  <c r="B42" i="30"/>
  <c r="F43" i="28"/>
  <c r="I43" i="28"/>
  <c r="I43" i="30"/>
  <c r="F43" i="30"/>
  <c r="R43" i="30"/>
  <c r="B43" i="30"/>
  <c r="S43" i="30"/>
  <c r="AD43" i="30"/>
  <c r="AM43" i="28"/>
  <c r="AL43" i="28"/>
  <c r="AK43" i="28"/>
  <c r="W44" i="28"/>
  <c r="AM50" i="33"/>
  <c r="AL50" i="33"/>
  <c r="AK50" i="33"/>
  <c r="W51" i="33"/>
  <c r="F43" i="33"/>
  <c r="I43" i="33"/>
  <c r="M43" i="33"/>
  <c r="L43" i="33"/>
  <c r="Q44" i="33"/>
  <c r="U44" i="33"/>
  <c r="H42" i="33"/>
  <c r="B42" i="33"/>
  <c r="A42" i="33"/>
  <c r="J42" i="33"/>
  <c r="S43" i="33"/>
  <c r="AD43" i="33"/>
  <c r="B43" i="33"/>
  <c r="R43" i="33"/>
  <c r="M40" i="32"/>
  <c r="L40" i="32"/>
  <c r="Q41" i="32"/>
  <c r="U41" i="32"/>
  <c r="I44" i="29"/>
  <c r="AK49" i="30"/>
  <c r="AL49" i="30"/>
  <c r="AM49" i="30"/>
  <c r="W50" i="30"/>
  <c r="W51" i="30"/>
  <c r="A42" i="31"/>
  <c r="J42" i="31"/>
  <c r="AL52" i="31"/>
  <c r="AK52" i="31"/>
  <c r="AM52" i="31"/>
  <c r="W53" i="31"/>
  <c r="L41" i="31"/>
  <c r="Q42" i="31"/>
  <c r="M41" i="31"/>
  <c r="U42" i="31"/>
  <c r="B42" i="31"/>
  <c r="R43" i="31"/>
  <c r="S43" i="31"/>
  <c r="AD43" i="31"/>
  <c r="B43" i="31"/>
  <c r="M42" i="30"/>
  <c r="L42" i="30"/>
  <c r="Q43" i="30"/>
  <c r="U43" i="30"/>
  <c r="J43" i="29"/>
  <c r="A43" i="29"/>
  <c r="AK51" i="29"/>
  <c r="AM51" i="29"/>
  <c r="AL51" i="29"/>
  <c r="W52" i="29"/>
  <c r="M46" i="29"/>
  <c r="L46" i="29"/>
  <c r="Q47" i="29"/>
  <c r="U47" i="29"/>
  <c r="S44" i="29"/>
  <c r="AD44" i="29"/>
  <c r="R44" i="29"/>
  <c r="F45" i="29"/>
  <c r="B42" i="28"/>
  <c r="H42" i="28"/>
  <c r="S43" i="28"/>
  <c r="AD43" i="28"/>
  <c r="R43" i="28"/>
  <c r="B43" i="28"/>
  <c r="J42" i="28"/>
  <c r="A42" i="28"/>
  <c r="L42" i="28"/>
  <c r="Q43" i="28"/>
  <c r="M42" i="28"/>
  <c r="U43" i="28"/>
  <c r="AK50" i="32"/>
  <c r="W51" i="32"/>
  <c r="AM50" i="32"/>
  <c r="AL50" i="32"/>
  <c r="F44" i="31"/>
  <c r="R44" i="31"/>
  <c r="I44" i="31"/>
  <c r="I44" i="30"/>
  <c r="F44" i="30"/>
  <c r="R44" i="30"/>
  <c r="S44" i="30"/>
  <c r="AD44" i="30"/>
  <c r="A43" i="30"/>
  <c r="J43" i="30"/>
  <c r="F44" i="28"/>
  <c r="I44" i="28"/>
  <c r="A43" i="32"/>
  <c r="J43" i="32"/>
  <c r="F44" i="32"/>
  <c r="R44" i="32"/>
  <c r="I44" i="32"/>
  <c r="S44" i="32"/>
  <c r="AD44" i="32"/>
  <c r="AK44" i="28"/>
  <c r="AM44" i="28"/>
  <c r="AL44" i="28"/>
  <c r="W45" i="28"/>
  <c r="W52" i="30"/>
  <c r="AK51" i="30"/>
  <c r="AL51" i="33"/>
  <c r="AK51" i="33"/>
  <c r="W52" i="33"/>
  <c r="AM51" i="33"/>
  <c r="I44" i="33"/>
  <c r="F44" i="33"/>
  <c r="R44" i="33"/>
  <c r="M44" i="33"/>
  <c r="L44" i="33"/>
  <c r="Q45" i="33"/>
  <c r="U45" i="33"/>
  <c r="S44" i="33"/>
  <c r="AD44" i="33"/>
  <c r="J43" i="33"/>
  <c r="A43" i="33"/>
  <c r="M41" i="32"/>
  <c r="L41" i="32"/>
  <c r="Q42" i="32"/>
  <c r="U42" i="32"/>
  <c r="I45" i="29"/>
  <c r="AM51" i="30"/>
  <c r="AL51" i="30"/>
  <c r="AM50" i="30"/>
  <c r="AK50" i="30"/>
  <c r="AL50" i="30"/>
  <c r="S44" i="31"/>
  <c r="AD44" i="31"/>
  <c r="AK53" i="31"/>
  <c r="AM53" i="31"/>
  <c r="AL53" i="31"/>
  <c r="W54" i="31"/>
  <c r="J43" i="31"/>
  <c r="A43" i="31"/>
  <c r="M42" i="31"/>
  <c r="L42" i="31"/>
  <c r="Q43" i="31"/>
  <c r="U43" i="31"/>
  <c r="L43" i="30"/>
  <c r="Q44" i="30"/>
  <c r="M43" i="30"/>
  <c r="U44" i="30"/>
  <c r="AK52" i="30"/>
  <c r="AM52" i="30"/>
  <c r="AL52" i="30"/>
  <c r="W53" i="30"/>
  <c r="F46" i="29"/>
  <c r="S45" i="29"/>
  <c r="AD45" i="29"/>
  <c r="R45" i="29"/>
  <c r="B44" i="29"/>
  <c r="H44" i="29"/>
  <c r="AK52" i="29"/>
  <c r="AM52" i="29"/>
  <c r="AL52" i="29"/>
  <c r="W53" i="29"/>
  <c r="A44" i="29"/>
  <c r="J44" i="29"/>
  <c r="M47" i="29"/>
  <c r="L47" i="29"/>
  <c r="Q48" i="29"/>
  <c r="U48" i="29"/>
  <c r="R44" i="28"/>
  <c r="S44" i="28"/>
  <c r="AD44" i="28"/>
  <c r="J43" i="28"/>
  <c r="A43" i="28"/>
  <c r="L43" i="28"/>
  <c r="Q44" i="28"/>
  <c r="M43" i="28"/>
  <c r="U44" i="28"/>
  <c r="AL51" i="32"/>
  <c r="W52" i="32"/>
  <c r="AK51" i="32"/>
  <c r="AM51" i="32"/>
  <c r="F45" i="32"/>
  <c r="R45" i="32"/>
  <c r="I45" i="32"/>
  <c r="S45" i="32"/>
  <c r="AD45" i="32"/>
  <c r="A44" i="30"/>
  <c r="J44" i="30"/>
  <c r="F45" i="30"/>
  <c r="R45" i="30"/>
  <c r="I45" i="30"/>
  <c r="S45" i="30"/>
  <c r="AD45" i="30"/>
  <c r="H44" i="32"/>
  <c r="B44" i="32"/>
  <c r="F45" i="28"/>
  <c r="R45" i="28"/>
  <c r="I45" i="28"/>
  <c r="I45" i="31"/>
  <c r="F45" i="31"/>
  <c r="R45" i="31"/>
  <c r="J44" i="32"/>
  <c r="A44" i="32"/>
  <c r="H44" i="30"/>
  <c r="B44" i="30"/>
  <c r="AM45" i="28"/>
  <c r="AL45" i="28"/>
  <c r="AK45" i="28"/>
  <c r="W46" i="28"/>
  <c r="W53" i="33"/>
  <c r="AM52" i="33"/>
  <c r="AL52" i="33"/>
  <c r="AK52" i="33"/>
  <c r="W54" i="33"/>
  <c r="AL54" i="33"/>
  <c r="I45" i="33"/>
  <c r="F45" i="33"/>
  <c r="R45" i="33"/>
  <c r="S45" i="33"/>
  <c r="AD45" i="33"/>
  <c r="H44" i="33"/>
  <c r="B44" i="33"/>
  <c r="A44" i="33"/>
  <c r="J44" i="33"/>
  <c r="L45" i="33"/>
  <c r="Q46" i="33"/>
  <c r="M45" i="33"/>
  <c r="U46" i="33"/>
  <c r="AM54" i="33"/>
  <c r="AK54" i="33"/>
  <c r="W55" i="33"/>
  <c r="L42" i="32"/>
  <c r="Q43" i="32"/>
  <c r="M42" i="32"/>
  <c r="U43" i="32"/>
  <c r="I46" i="29"/>
  <c r="M43" i="31"/>
  <c r="L43" i="31"/>
  <c r="Q44" i="31"/>
  <c r="U44" i="31"/>
  <c r="B44" i="31"/>
  <c r="AM54" i="31"/>
  <c r="AL54" i="31"/>
  <c r="AK54" i="31"/>
  <c r="W55" i="31"/>
  <c r="A44" i="31"/>
  <c r="J44" i="31"/>
  <c r="S45" i="31"/>
  <c r="AD45" i="31"/>
  <c r="L44" i="30"/>
  <c r="Q45" i="30"/>
  <c r="M44" i="30"/>
  <c r="U45" i="30"/>
  <c r="AM53" i="30"/>
  <c r="AL53" i="30"/>
  <c r="AK53" i="30"/>
  <c r="W54" i="30"/>
  <c r="M48" i="29"/>
  <c r="L48" i="29"/>
  <c r="Q49" i="29"/>
  <c r="U49" i="29"/>
  <c r="AL53" i="29"/>
  <c r="AM53" i="29"/>
  <c r="AK53" i="29"/>
  <c r="W54" i="29"/>
  <c r="H45" i="29"/>
  <c r="B45" i="29"/>
  <c r="A45" i="29"/>
  <c r="J45" i="29"/>
  <c r="F47" i="29"/>
  <c r="S46" i="29"/>
  <c r="AD46" i="29"/>
  <c r="R46" i="29"/>
  <c r="H44" i="28"/>
  <c r="B44" i="28"/>
  <c r="S45" i="28"/>
  <c r="AD45" i="28"/>
  <c r="J44" i="28"/>
  <c r="A44" i="28"/>
  <c r="M44" i="28"/>
  <c r="L44" i="28"/>
  <c r="Q45" i="28"/>
  <c r="U45" i="28"/>
  <c r="AL52" i="32"/>
  <c r="AK52" i="32"/>
  <c r="W53" i="32"/>
  <c r="AM52" i="32"/>
  <c r="F46" i="28"/>
  <c r="I46" i="28"/>
  <c r="I46" i="31"/>
  <c r="F46" i="31"/>
  <c r="R46" i="31"/>
  <c r="I46" i="30"/>
  <c r="F46" i="30"/>
  <c r="R46" i="30"/>
  <c r="S46" i="30"/>
  <c r="AD46" i="30"/>
  <c r="B45" i="32"/>
  <c r="H45" i="32"/>
  <c r="H45" i="30"/>
  <c r="B45" i="30"/>
  <c r="J45" i="32"/>
  <c r="A45" i="32"/>
  <c r="J45" i="30"/>
  <c r="A45" i="30"/>
  <c r="I46" i="32"/>
  <c r="F46" i="32"/>
  <c r="R46" i="32"/>
  <c r="S46" i="32"/>
  <c r="AD46" i="32"/>
  <c r="AM46" i="28"/>
  <c r="AL46" i="28"/>
  <c r="AK46" i="28"/>
  <c r="W47" i="28"/>
  <c r="AM53" i="33"/>
  <c r="AL53" i="33"/>
  <c r="AK53" i="33"/>
  <c r="F46" i="33"/>
  <c r="R46" i="33"/>
  <c r="I46" i="33"/>
  <c r="AL55" i="33"/>
  <c r="AK55" i="33"/>
  <c r="AM55" i="33"/>
  <c r="W56" i="33"/>
  <c r="M46" i="33"/>
  <c r="L46" i="33"/>
  <c r="Q47" i="33"/>
  <c r="U47" i="33"/>
  <c r="H45" i="33"/>
  <c r="B45" i="33"/>
  <c r="A45" i="33"/>
  <c r="J45" i="33"/>
  <c r="S46" i="33"/>
  <c r="AD46" i="33"/>
  <c r="M43" i="32"/>
  <c r="L43" i="32"/>
  <c r="Q44" i="32"/>
  <c r="U44" i="32"/>
  <c r="I47" i="29"/>
  <c r="A45" i="31"/>
  <c r="J45" i="31"/>
  <c r="B45" i="31"/>
  <c r="L44" i="31"/>
  <c r="Q45" i="31"/>
  <c r="M44" i="31"/>
  <c r="U45" i="31"/>
  <c r="S46" i="31"/>
  <c r="AD46" i="31"/>
  <c r="AM55" i="31"/>
  <c r="AK55" i="31"/>
  <c r="AL55" i="31"/>
  <c r="W56" i="31"/>
  <c r="AL54" i="30"/>
  <c r="AK54" i="30"/>
  <c r="AM54" i="30"/>
  <c r="W55" i="30"/>
  <c r="M45" i="30"/>
  <c r="L45" i="30"/>
  <c r="Q46" i="30"/>
  <c r="U46" i="30"/>
  <c r="A46" i="29"/>
  <c r="J46" i="29"/>
  <c r="S47" i="29"/>
  <c r="AD47" i="29"/>
  <c r="R47" i="29"/>
  <c r="F48" i="29"/>
  <c r="AL54" i="29"/>
  <c r="AK54" i="29"/>
  <c r="AM54" i="29"/>
  <c r="W55" i="29"/>
  <c r="L49" i="29"/>
  <c r="Q50" i="29"/>
  <c r="M49" i="29"/>
  <c r="U50" i="29"/>
  <c r="H46" i="29"/>
  <c r="B46" i="29"/>
  <c r="H45" i="28"/>
  <c r="B45" i="28"/>
  <c r="R46" i="28"/>
  <c r="S46" i="28"/>
  <c r="AD46" i="28"/>
  <c r="J45" i="28"/>
  <c r="A45" i="28"/>
  <c r="L45" i="28"/>
  <c r="Q46" i="28"/>
  <c r="M45" i="28"/>
  <c r="U46" i="28"/>
  <c r="AM53" i="32"/>
  <c r="W54" i="32"/>
  <c r="AK53" i="32"/>
  <c r="AL53" i="32"/>
  <c r="I47" i="31"/>
  <c r="F47" i="31"/>
  <c r="R47" i="31"/>
  <c r="J46" i="32"/>
  <c r="A46" i="32"/>
  <c r="J46" i="30"/>
  <c r="A46" i="30"/>
  <c r="F47" i="28"/>
  <c r="R47" i="28"/>
  <c r="I47" i="28"/>
  <c r="I47" i="32"/>
  <c r="F47" i="32"/>
  <c r="R47" i="32"/>
  <c r="S47" i="32"/>
  <c r="AD47" i="32"/>
  <c r="F47" i="30"/>
  <c r="R47" i="30"/>
  <c r="I47" i="30"/>
  <c r="S47" i="30"/>
  <c r="AD47" i="30"/>
  <c r="B46" i="30"/>
  <c r="H46" i="30"/>
  <c r="B46" i="32"/>
  <c r="H46" i="32"/>
  <c r="AM47" i="28"/>
  <c r="AL47" i="28"/>
  <c r="AK47" i="28"/>
  <c r="W48" i="28"/>
  <c r="I47" i="33"/>
  <c r="F47" i="33"/>
  <c r="R47" i="33"/>
  <c r="A46" i="33"/>
  <c r="J46" i="33"/>
  <c r="AK56" i="33"/>
  <c r="AM56" i="33"/>
  <c r="AL56" i="33"/>
  <c r="W57" i="33"/>
  <c r="M47" i="33"/>
  <c r="L47" i="33"/>
  <c r="Q48" i="33"/>
  <c r="U48" i="33"/>
  <c r="H46" i="33"/>
  <c r="B46" i="33"/>
  <c r="S47" i="33"/>
  <c r="AD47" i="33"/>
  <c r="M44" i="32"/>
  <c r="L44" i="32"/>
  <c r="Q45" i="32"/>
  <c r="U45" i="32"/>
  <c r="I48" i="29"/>
  <c r="AL56" i="31"/>
  <c r="AM56" i="31"/>
  <c r="AK56" i="31"/>
  <c r="W57" i="31"/>
  <c r="B46" i="31"/>
  <c r="S47" i="31"/>
  <c r="AD47" i="31"/>
  <c r="M45" i="31"/>
  <c r="L45" i="31"/>
  <c r="Q46" i="31"/>
  <c r="U46" i="31"/>
  <c r="J46" i="31"/>
  <c r="A46" i="31"/>
  <c r="M46" i="30"/>
  <c r="L46" i="30"/>
  <c r="Q47" i="30"/>
  <c r="U47" i="30"/>
  <c r="AM55" i="30"/>
  <c r="AL55" i="30"/>
  <c r="AK55" i="30"/>
  <c r="W56" i="30"/>
  <c r="AK55" i="29"/>
  <c r="AM55" i="29"/>
  <c r="AL55" i="29"/>
  <c r="W56" i="29"/>
  <c r="H47" i="29"/>
  <c r="B47" i="29"/>
  <c r="M50" i="29"/>
  <c r="L50" i="29"/>
  <c r="Q51" i="29"/>
  <c r="U51" i="29"/>
  <c r="S48" i="29"/>
  <c r="AD48" i="29"/>
  <c r="R48" i="29"/>
  <c r="F49" i="29"/>
  <c r="J47" i="29"/>
  <c r="A47" i="29"/>
  <c r="B46" i="28"/>
  <c r="H46" i="28"/>
  <c r="J46" i="28"/>
  <c r="A46" i="28"/>
  <c r="S47" i="28"/>
  <c r="AD47" i="28"/>
  <c r="M46" i="28"/>
  <c r="L46" i="28"/>
  <c r="Q47" i="28"/>
  <c r="U47" i="28"/>
  <c r="AM54" i="32"/>
  <c r="AK54" i="32"/>
  <c r="AL54" i="32"/>
  <c r="W55" i="32"/>
  <c r="F48" i="31"/>
  <c r="R48" i="31"/>
  <c r="I48" i="31"/>
  <c r="H47" i="30"/>
  <c r="B47" i="30"/>
  <c r="H47" i="32"/>
  <c r="B47" i="32"/>
  <c r="I48" i="30"/>
  <c r="F48" i="30"/>
  <c r="R48" i="30"/>
  <c r="S48" i="30"/>
  <c r="AD48" i="30"/>
  <c r="J47" i="32"/>
  <c r="A47" i="32"/>
  <c r="F48" i="28"/>
  <c r="R48" i="28"/>
  <c r="I48" i="28"/>
  <c r="A47" i="30"/>
  <c r="J47" i="30"/>
  <c r="F48" i="32"/>
  <c r="R48" i="32"/>
  <c r="I48" i="32"/>
  <c r="S48" i="32"/>
  <c r="AD48" i="32"/>
  <c r="W49" i="28"/>
  <c r="AK48" i="28"/>
  <c r="AL48" i="28"/>
  <c r="AM48" i="28"/>
  <c r="I48" i="33"/>
  <c r="F48" i="33"/>
  <c r="R48" i="33"/>
  <c r="J47" i="33"/>
  <c r="A47" i="33"/>
  <c r="AL57" i="33"/>
  <c r="AK57" i="33"/>
  <c r="AM57" i="33"/>
  <c r="W58" i="33"/>
  <c r="H47" i="33"/>
  <c r="B47" i="33"/>
  <c r="S48" i="33"/>
  <c r="AD48" i="33"/>
  <c r="M48" i="33"/>
  <c r="L48" i="33"/>
  <c r="Q49" i="33"/>
  <c r="U49" i="33"/>
  <c r="L45" i="32"/>
  <c r="Q46" i="32"/>
  <c r="M45" i="32"/>
  <c r="U46" i="32"/>
  <c r="I49" i="29"/>
  <c r="AL57" i="31"/>
  <c r="AM57" i="31"/>
  <c r="AK57" i="31"/>
  <c r="W58" i="31"/>
  <c r="S48" i="31"/>
  <c r="AD48" i="31"/>
  <c r="B47" i="31"/>
  <c r="M46" i="31"/>
  <c r="L46" i="31"/>
  <c r="Q47" i="31"/>
  <c r="U47" i="31"/>
  <c r="A47" i="31"/>
  <c r="J47" i="31"/>
  <c r="AL56" i="30"/>
  <c r="AM56" i="30"/>
  <c r="AK56" i="30"/>
  <c r="W57" i="30"/>
  <c r="L47" i="30"/>
  <c r="Q48" i="30"/>
  <c r="M47" i="30"/>
  <c r="U48" i="30"/>
  <c r="AM56" i="29"/>
  <c r="AK56" i="29"/>
  <c r="AL56" i="29"/>
  <c r="W57" i="29"/>
  <c r="F50" i="29"/>
  <c r="S49" i="29"/>
  <c r="AD49" i="29"/>
  <c r="R49" i="29"/>
  <c r="B48" i="29"/>
  <c r="H48" i="29"/>
  <c r="A48" i="29"/>
  <c r="J48" i="29"/>
  <c r="M51" i="29"/>
  <c r="L51" i="29"/>
  <c r="Q52" i="29"/>
  <c r="U52" i="29"/>
  <c r="H47" i="28"/>
  <c r="B47" i="28"/>
  <c r="S48" i="28"/>
  <c r="AD48" i="28"/>
  <c r="A47" i="28"/>
  <c r="J47" i="28"/>
  <c r="L47" i="28"/>
  <c r="Q48" i="28"/>
  <c r="M47" i="28"/>
  <c r="U48" i="28"/>
  <c r="AM55" i="32"/>
  <c r="AL55" i="32"/>
  <c r="AK55" i="32"/>
  <c r="W56" i="32"/>
  <c r="F49" i="28"/>
  <c r="R49" i="28"/>
  <c r="I49" i="28"/>
  <c r="I49" i="31"/>
  <c r="F49" i="31"/>
  <c r="R49" i="31"/>
  <c r="F49" i="32"/>
  <c r="R49" i="32"/>
  <c r="I49" i="32"/>
  <c r="S49" i="32"/>
  <c r="AD49" i="32"/>
  <c r="A48" i="30"/>
  <c r="J48" i="30"/>
  <c r="I49" i="30"/>
  <c r="F49" i="30"/>
  <c r="R49" i="30"/>
  <c r="S49" i="30"/>
  <c r="AD49" i="30"/>
  <c r="H48" i="32"/>
  <c r="B48" i="32"/>
  <c r="A48" i="32"/>
  <c r="J48" i="32"/>
  <c r="H48" i="30"/>
  <c r="B48" i="30"/>
  <c r="AL49" i="28"/>
  <c r="AM49" i="28"/>
  <c r="AK49" i="28"/>
  <c r="W50" i="28"/>
  <c r="F49" i="33"/>
  <c r="R49" i="33"/>
  <c r="I49" i="33"/>
  <c r="L49" i="33"/>
  <c r="Q50" i="33"/>
  <c r="M49" i="33"/>
  <c r="U50" i="33"/>
  <c r="A48" i="33"/>
  <c r="J48" i="33"/>
  <c r="AK58" i="33"/>
  <c r="AM58" i="33"/>
  <c r="AL58" i="33"/>
  <c r="W59" i="33"/>
  <c r="S49" i="33"/>
  <c r="AD49" i="33"/>
  <c r="H48" i="33"/>
  <c r="B48" i="33"/>
  <c r="L46" i="32"/>
  <c r="Q47" i="32"/>
  <c r="M46" i="32"/>
  <c r="U47" i="32"/>
  <c r="I50" i="29"/>
  <c r="AM58" i="31"/>
  <c r="AK58" i="31"/>
  <c r="AL58" i="31"/>
  <c r="W59" i="31"/>
  <c r="M47" i="31"/>
  <c r="L47" i="31"/>
  <c r="Q48" i="31"/>
  <c r="U48" i="31"/>
  <c r="B48" i="31"/>
  <c r="A48" i="31"/>
  <c r="J48" i="31"/>
  <c r="S49" i="31"/>
  <c r="AD49" i="31"/>
  <c r="L48" i="30"/>
  <c r="Q49" i="30"/>
  <c r="M48" i="30"/>
  <c r="U49" i="30"/>
  <c r="AL57" i="30"/>
  <c r="AK57" i="30"/>
  <c r="AM57" i="30"/>
  <c r="W58" i="30"/>
  <c r="AK57" i="29"/>
  <c r="AL57" i="29"/>
  <c r="AM57" i="29"/>
  <c r="W58" i="29"/>
  <c r="M52" i="29"/>
  <c r="L52" i="29"/>
  <c r="Q53" i="29"/>
  <c r="U53" i="29"/>
  <c r="H49" i="29"/>
  <c r="B49" i="29"/>
  <c r="A49" i="29"/>
  <c r="J49" i="29"/>
  <c r="F51" i="29"/>
  <c r="S50" i="29"/>
  <c r="AD50" i="29"/>
  <c r="R50" i="29"/>
  <c r="J48" i="28"/>
  <c r="A48" i="28"/>
  <c r="H48" i="28"/>
  <c r="B48" i="28"/>
  <c r="S49" i="28"/>
  <c r="AD49" i="28"/>
  <c r="M48" i="28"/>
  <c r="L48" i="28"/>
  <c r="Q49" i="28"/>
  <c r="U49" i="28"/>
  <c r="AK56" i="32"/>
  <c r="AM56" i="32"/>
  <c r="AL56" i="32"/>
  <c r="W57" i="32"/>
  <c r="A49" i="32"/>
  <c r="J49" i="32"/>
  <c r="I50" i="31"/>
  <c r="F50" i="31"/>
  <c r="J49" i="30"/>
  <c r="A49" i="30"/>
  <c r="F50" i="28"/>
  <c r="R50" i="28"/>
  <c r="I50" i="28"/>
  <c r="H49" i="30"/>
  <c r="B49" i="30"/>
  <c r="I50" i="32"/>
  <c r="F50" i="32"/>
  <c r="R50" i="32"/>
  <c r="S50" i="32"/>
  <c r="AD50" i="32"/>
  <c r="I50" i="30"/>
  <c r="F50" i="30"/>
  <c r="R50" i="30"/>
  <c r="S50" i="30"/>
  <c r="AD50" i="30"/>
  <c r="B49" i="32"/>
  <c r="H49" i="32"/>
  <c r="AK50" i="28"/>
  <c r="AL50" i="28"/>
  <c r="AM50" i="28"/>
  <c r="W51" i="28"/>
  <c r="F50" i="33"/>
  <c r="R50" i="33"/>
  <c r="I50" i="33"/>
  <c r="A49" i="33"/>
  <c r="J49" i="33"/>
  <c r="S50" i="33"/>
  <c r="AD50" i="33"/>
  <c r="H49" i="33"/>
  <c r="B49" i="33"/>
  <c r="M50" i="33"/>
  <c r="L50" i="33"/>
  <c r="Q51" i="33"/>
  <c r="U51" i="33"/>
  <c r="AK59" i="33"/>
  <c r="AM59" i="33"/>
  <c r="AL59" i="33"/>
  <c r="W60" i="33"/>
  <c r="M47" i="32"/>
  <c r="L47" i="32"/>
  <c r="Q48" i="32"/>
  <c r="U48" i="32"/>
  <c r="I51" i="29"/>
  <c r="A49" i="31"/>
  <c r="J49" i="31"/>
  <c r="L48" i="31"/>
  <c r="Q49" i="31"/>
  <c r="M48" i="31"/>
  <c r="U49" i="31"/>
  <c r="AM59" i="31"/>
  <c r="AL59" i="31"/>
  <c r="AK59" i="31"/>
  <c r="W60" i="31"/>
  <c r="B49" i="31"/>
  <c r="S50" i="31"/>
  <c r="AD50" i="31"/>
  <c r="R50" i="31"/>
  <c r="AM58" i="30"/>
  <c r="AL58" i="30"/>
  <c r="AK58" i="30"/>
  <c r="W59" i="30"/>
  <c r="M49" i="30"/>
  <c r="L49" i="30"/>
  <c r="Q50" i="30"/>
  <c r="U50" i="30"/>
  <c r="A50" i="29"/>
  <c r="J50" i="29"/>
  <c r="AM58" i="29"/>
  <c r="AL58" i="29"/>
  <c r="AK58" i="29"/>
  <c r="W59" i="29"/>
  <c r="S51" i="29"/>
  <c r="AD51" i="29"/>
  <c r="R51" i="29"/>
  <c r="F52" i="29"/>
  <c r="L53" i="29"/>
  <c r="Q54" i="29"/>
  <c r="M53" i="29"/>
  <c r="U54" i="29"/>
  <c r="H50" i="29"/>
  <c r="B50" i="29"/>
  <c r="J49" i="28"/>
  <c r="A49" i="28"/>
  <c r="B49" i="28"/>
  <c r="H49" i="28"/>
  <c r="S50" i="28"/>
  <c r="AD50" i="28"/>
  <c r="L49" i="28"/>
  <c r="Q50" i="28"/>
  <c r="M49" i="28"/>
  <c r="U50" i="28"/>
  <c r="AL57" i="32"/>
  <c r="AM57" i="32"/>
  <c r="W58" i="32"/>
  <c r="AK57" i="32"/>
  <c r="F51" i="28"/>
  <c r="I51" i="28"/>
  <c r="I51" i="32"/>
  <c r="F51" i="32"/>
  <c r="R51" i="32"/>
  <c r="S51" i="32"/>
  <c r="AD51" i="32"/>
  <c r="J50" i="30"/>
  <c r="A50" i="30"/>
  <c r="H50" i="30"/>
  <c r="B50" i="30"/>
  <c r="B50" i="32"/>
  <c r="H50" i="32"/>
  <c r="I51" i="31"/>
  <c r="F51" i="31"/>
  <c r="I51" i="30"/>
  <c r="F51" i="30"/>
  <c r="R51" i="30"/>
  <c r="S51" i="30"/>
  <c r="AD51" i="30"/>
  <c r="A50" i="32"/>
  <c r="J50" i="32"/>
  <c r="AL51" i="28"/>
  <c r="AK51" i="28"/>
  <c r="AM51" i="28"/>
  <c r="W52" i="28"/>
  <c r="I51" i="33"/>
  <c r="F51" i="33"/>
  <c r="R51" i="33"/>
  <c r="AK60" i="33"/>
  <c r="AM60" i="33"/>
  <c r="AL60" i="33"/>
  <c r="W61" i="33"/>
  <c r="S51" i="33"/>
  <c r="AD51" i="33"/>
  <c r="A50" i="33"/>
  <c r="J50" i="33"/>
  <c r="M51" i="33"/>
  <c r="L51" i="33"/>
  <c r="Q52" i="33"/>
  <c r="U52" i="33"/>
  <c r="H50" i="33"/>
  <c r="B50" i="33"/>
  <c r="M48" i="32"/>
  <c r="L48" i="32"/>
  <c r="Q49" i="32"/>
  <c r="U49" i="32"/>
  <c r="I52" i="29"/>
  <c r="J50" i="31"/>
  <c r="A50" i="31"/>
  <c r="B50" i="31"/>
  <c r="S51" i="31"/>
  <c r="AD51" i="31"/>
  <c r="R51" i="31"/>
  <c r="AK60" i="31"/>
  <c r="AL60" i="31"/>
  <c r="AM60" i="31"/>
  <c r="W61" i="31"/>
  <c r="M49" i="31"/>
  <c r="L49" i="31"/>
  <c r="Q50" i="31"/>
  <c r="U50" i="31"/>
  <c r="AM59" i="30"/>
  <c r="AL59" i="30"/>
  <c r="AK59" i="30"/>
  <c r="W60" i="30"/>
  <c r="M50" i="30"/>
  <c r="L50" i="30"/>
  <c r="Q51" i="30"/>
  <c r="U51" i="30"/>
  <c r="H51" i="29"/>
  <c r="B51" i="29"/>
  <c r="M54" i="29"/>
  <c r="L54" i="29"/>
  <c r="Q55" i="29"/>
  <c r="U55" i="29"/>
  <c r="S52" i="29"/>
  <c r="AD52" i="29"/>
  <c r="R52" i="29"/>
  <c r="F53" i="29"/>
  <c r="AM59" i="29"/>
  <c r="AK59" i="29"/>
  <c r="AL59" i="29"/>
  <c r="W60" i="29"/>
  <c r="J51" i="29"/>
  <c r="A51" i="29"/>
  <c r="S51" i="28"/>
  <c r="AD51" i="28"/>
  <c r="R51" i="28"/>
  <c r="B50" i="28"/>
  <c r="H50" i="28"/>
  <c r="A50" i="28"/>
  <c r="J50" i="28"/>
  <c r="M50" i="28"/>
  <c r="L50" i="28"/>
  <c r="Q51" i="28"/>
  <c r="U51" i="28"/>
  <c r="AK58" i="32"/>
  <c r="AM58" i="32"/>
  <c r="AL58" i="32"/>
  <c r="W59" i="32"/>
  <c r="H51" i="30"/>
  <c r="B51" i="30"/>
  <c r="F52" i="32"/>
  <c r="R52" i="32"/>
  <c r="I52" i="32"/>
  <c r="S52" i="32"/>
  <c r="AD52" i="32"/>
  <c r="A51" i="32"/>
  <c r="J51" i="32"/>
  <c r="F52" i="28"/>
  <c r="R52" i="28"/>
  <c r="I52" i="28"/>
  <c r="I52" i="31"/>
  <c r="F52" i="31"/>
  <c r="R52" i="31"/>
  <c r="I52" i="30"/>
  <c r="F52" i="30"/>
  <c r="R52" i="30"/>
  <c r="S52" i="30"/>
  <c r="AD52" i="30"/>
  <c r="J51" i="30"/>
  <c r="A51" i="30"/>
  <c r="H51" i="32"/>
  <c r="B51" i="32"/>
  <c r="AK52" i="28"/>
  <c r="AL52" i="28"/>
  <c r="AM52" i="28"/>
  <c r="W53" i="28"/>
  <c r="I52" i="33"/>
  <c r="F52" i="33"/>
  <c r="R52" i="33"/>
  <c r="S52" i="33"/>
  <c r="AD52" i="33"/>
  <c r="AL61" i="33"/>
  <c r="AK61" i="33"/>
  <c r="AM61" i="33"/>
  <c r="W62" i="33"/>
  <c r="J51" i="33"/>
  <c r="A51" i="33"/>
  <c r="M52" i="33"/>
  <c r="L52" i="33"/>
  <c r="Q53" i="33"/>
  <c r="U53" i="33"/>
  <c r="H51" i="33"/>
  <c r="B51" i="33"/>
  <c r="L49" i="32"/>
  <c r="Q50" i="32"/>
  <c r="M49" i="32"/>
  <c r="U50" i="32"/>
  <c r="I53" i="29"/>
  <c r="S52" i="31"/>
  <c r="AD52" i="31"/>
  <c r="M50" i="31"/>
  <c r="L50" i="31"/>
  <c r="Q51" i="31"/>
  <c r="U51" i="31"/>
  <c r="A51" i="31"/>
  <c r="J51" i="31"/>
  <c r="AK61" i="31"/>
  <c r="AM61" i="31"/>
  <c r="AL61" i="31"/>
  <c r="W62" i="31"/>
  <c r="B51" i="31"/>
  <c r="L51" i="30"/>
  <c r="Q52" i="30"/>
  <c r="M51" i="30"/>
  <c r="U52" i="30"/>
  <c r="AK60" i="30"/>
  <c r="AM60" i="30"/>
  <c r="AL60" i="30"/>
  <c r="W61" i="30"/>
  <c r="AL60" i="29"/>
  <c r="AK60" i="29"/>
  <c r="AM60" i="29"/>
  <c r="W61" i="29"/>
  <c r="F54" i="29"/>
  <c r="S53" i="29"/>
  <c r="AD53" i="29"/>
  <c r="R53" i="29"/>
  <c r="B52" i="29"/>
  <c r="H52" i="29"/>
  <c r="A52" i="29"/>
  <c r="J52" i="29"/>
  <c r="M55" i="29"/>
  <c r="L55" i="29"/>
  <c r="Q56" i="29"/>
  <c r="U56" i="29"/>
  <c r="S52" i="28"/>
  <c r="AD52" i="28"/>
  <c r="J51" i="28"/>
  <c r="A51" i="28"/>
  <c r="B51" i="28"/>
  <c r="H51" i="28"/>
  <c r="M51" i="28"/>
  <c r="L51" i="28"/>
  <c r="Q52" i="28"/>
  <c r="U52" i="28"/>
  <c r="AL59" i="32"/>
  <c r="AM59" i="32"/>
  <c r="AK59" i="32"/>
  <c r="W60" i="32"/>
  <c r="F53" i="28"/>
  <c r="R53" i="28"/>
  <c r="I53" i="28"/>
  <c r="F53" i="31"/>
  <c r="R53" i="31"/>
  <c r="I53" i="31"/>
  <c r="A52" i="30"/>
  <c r="J52" i="30"/>
  <c r="A52" i="32"/>
  <c r="J52" i="32"/>
  <c r="F53" i="30"/>
  <c r="R53" i="30"/>
  <c r="I53" i="30"/>
  <c r="S53" i="30"/>
  <c r="AD53" i="30"/>
  <c r="F53" i="32"/>
  <c r="R53" i="32"/>
  <c r="I53" i="32"/>
  <c r="S53" i="32"/>
  <c r="AD53" i="32"/>
  <c r="H52" i="30"/>
  <c r="B52" i="30"/>
  <c r="B52" i="32"/>
  <c r="H52" i="32"/>
  <c r="W54" i="28"/>
  <c r="AL53" i="28"/>
  <c r="AM53" i="28"/>
  <c r="AK53" i="28"/>
  <c r="F53" i="33"/>
  <c r="R53" i="33"/>
  <c r="I53" i="33"/>
  <c r="L53" i="33"/>
  <c r="Q54" i="33"/>
  <c r="M53" i="33"/>
  <c r="U54" i="33"/>
  <c r="A52" i="33"/>
  <c r="J52" i="33"/>
  <c r="AM62" i="33"/>
  <c r="AL62" i="33"/>
  <c r="AK62" i="33"/>
  <c r="W63" i="33"/>
  <c r="S53" i="33"/>
  <c r="AD53" i="33"/>
  <c r="H52" i="33"/>
  <c r="B52" i="33"/>
  <c r="L50" i="32"/>
  <c r="Q51" i="32"/>
  <c r="M50" i="32"/>
  <c r="U51" i="32"/>
  <c r="I54" i="29"/>
  <c r="M51" i="31"/>
  <c r="L51" i="31"/>
  <c r="Q52" i="31"/>
  <c r="U52" i="31"/>
  <c r="AL62" i="31"/>
  <c r="AM62" i="31"/>
  <c r="AK62" i="31"/>
  <c r="W63" i="31"/>
  <c r="B52" i="31"/>
  <c r="A52" i="31"/>
  <c r="J52" i="31"/>
  <c r="S53" i="31"/>
  <c r="AD53" i="31"/>
  <c r="AM61" i="30"/>
  <c r="AK61" i="30"/>
  <c r="AL61" i="30"/>
  <c r="W62" i="30"/>
  <c r="L52" i="30"/>
  <c r="Q53" i="30"/>
  <c r="M52" i="30"/>
  <c r="U53" i="30"/>
  <c r="L56" i="29"/>
  <c r="Q57" i="29"/>
  <c r="M56" i="29"/>
  <c r="U57" i="29"/>
  <c r="AK61" i="29"/>
  <c r="AL61" i="29"/>
  <c r="AM61" i="29"/>
  <c r="W62" i="29"/>
  <c r="H53" i="29"/>
  <c r="B53" i="29"/>
  <c r="A53" i="29"/>
  <c r="J53" i="29"/>
  <c r="F55" i="29"/>
  <c r="S54" i="29"/>
  <c r="AD54" i="29"/>
  <c r="R54" i="29"/>
  <c r="S53" i="28"/>
  <c r="AD53" i="28"/>
  <c r="B52" i="28"/>
  <c r="H52" i="28"/>
  <c r="A52" i="28"/>
  <c r="J52" i="28"/>
  <c r="M52" i="28"/>
  <c r="L52" i="28"/>
  <c r="Q53" i="28"/>
  <c r="U53" i="28"/>
  <c r="AM60" i="32"/>
  <c r="AL60" i="32"/>
  <c r="W61" i="32"/>
  <c r="AK60" i="32"/>
  <c r="I54" i="32"/>
  <c r="F54" i="32"/>
  <c r="R54" i="32"/>
  <c r="S54" i="32"/>
  <c r="AD54" i="32"/>
  <c r="B53" i="30"/>
  <c r="H53" i="30"/>
  <c r="I54" i="31"/>
  <c r="F54" i="31"/>
  <c r="R54" i="31"/>
  <c r="F54" i="28"/>
  <c r="R54" i="28"/>
  <c r="I54" i="28"/>
  <c r="H53" i="32"/>
  <c r="B53" i="32"/>
  <c r="I54" i="30"/>
  <c r="F54" i="30"/>
  <c r="R54" i="30"/>
  <c r="S54" i="30"/>
  <c r="AD54" i="30"/>
  <c r="J53" i="32"/>
  <c r="A53" i="32"/>
  <c r="J53" i="30"/>
  <c r="A53" i="30"/>
  <c r="AL54" i="28"/>
  <c r="AK54" i="28"/>
  <c r="AM54" i="28"/>
  <c r="W55" i="28"/>
  <c r="F54" i="33"/>
  <c r="R54" i="33"/>
  <c r="I54" i="33"/>
  <c r="A53" i="33"/>
  <c r="J53" i="33"/>
  <c r="S54" i="33"/>
  <c r="AD54" i="33"/>
  <c r="H53" i="33"/>
  <c r="B53" i="33"/>
  <c r="M54" i="33"/>
  <c r="L54" i="33"/>
  <c r="Q55" i="33"/>
  <c r="U55" i="33"/>
  <c r="AM63" i="33"/>
  <c r="AL63" i="33"/>
  <c r="AK63" i="33"/>
  <c r="W64" i="33"/>
  <c r="M51" i="32"/>
  <c r="L51" i="32"/>
  <c r="Q52" i="32"/>
  <c r="U52" i="32"/>
  <c r="I55" i="29"/>
  <c r="AK63" i="31"/>
  <c r="AL63" i="31"/>
  <c r="AM63" i="31"/>
  <c r="W64" i="31"/>
  <c r="A53" i="31"/>
  <c r="J53" i="31"/>
  <c r="B53" i="31"/>
  <c r="L52" i="31"/>
  <c r="Q53" i="31"/>
  <c r="M52" i="31"/>
  <c r="U53" i="31"/>
  <c r="S54" i="31"/>
  <c r="AD54" i="31"/>
  <c r="AM62" i="30"/>
  <c r="AL62" i="30"/>
  <c r="AK62" i="30"/>
  <c r="W63" i="30"/>
  <c r="M53" i="30"/>
  <c r="L53" i="30"/>
  <c r="Q54" i="30"/>
  <c r="U54" i="30"/>
  <c r="A54" i="29"/>
  <c r="J54" i="29"/>
  <c r="AM62" i="29"/>
  <c r="AL62" i="29"/>
  <c r="AK62" i="29"/>
  <c r="W63" i="29"/>
  <c r="M57" i="29"/>
  <c r="L57" i="29"/>
  <c r="Q58" i="29"/>
  <c r="U58" i="29"/>
  <c r="H54" i="29"/>
  <c r="B54" i="29"/>
  <c r="F56" i="29"/>
  <c r="S55" i="29"/>
  <c r="AD55" i="29"/>
  <c r="R55" i="29"/>
  <c r="A53" i="28"/>
  <c r="J53" i="28"/>
  <c r="S54" i="28"/>
  <c r="AD54" i="28"/>
  <c r="B53" i="28"/>
  <c r="H53" i="28"/>
  <c r="L53" i="28"/>
  <c r="Q54" i="28"/>
  <c r="M53" i="28"/>
  <c r="U54" i="28"/>
  <c r="AM61" i="32"/>
  <c r="AK61" i="32"/>
  <c r="AL61" i="32"/>
  <c r="W62" i="32"/>
  <c r="F55" i="30"/>
  <c r="R55" i="30"/>
  <c r="I55" i="30"/>
  <c r="S55" i="30"/>
  <c r="AD55" i="30"/>
  <c r="B54" i="30"/>
  <c r="H54" i="30"/>
  <c r="H54" i="32"/>
  <c r="B54" i="32"/>
  <c r="F55" i="28"/>
  <c r="R55" i="28"/>
  <c r="I55" i="28"/>
  <c r="I55" i="31"/>
  <c r="F55" i="31"/>
  <c r="R55" i="31"/>
  <c r="J54" i="30"/>
  <c r="A54" i="30"/>
  <c r="I55" i="32"/>
  <c r="F55" i="32"/>
  <c r="R55" i="32"/>
  <c r="S55" i="32"/>
  <c r="AD55" i="32"/>
  <c r="A54" i="32"/>
  <c r="J54" i="32"/>
  <c r="W56" i="28"/>
  <c r="AL55" i="28"/>
  <c r="AK55" i="28"/>
  <c r="AM55" i="28"/>
  <c r="I55" i="33"/>
  <c r="F55" i="33"/>
  <c r="R55" i="33"/>
  <c r="M55" i="33"/>
  <c r="L55" i="33"/>
  <c r="Q56" i="33"/>
  <c r="U56" i="33"/>
  <c r="S55" i="33"/>
  <c r="AD55" i="33"/>
  <c r="A54" i="33"/>
  <c r="J54" i="33"/>
  <c r="AL64" i="33"/>
  <c r="AK64" i="33"/>
  <c r="AM64" i="33"/>
  <c r="W65" i="33"/>
  <c r="H54" i="33"/>
  <c r="B54" i="33"/>
  <c r="M52" i="32"/>
  <c r="L52" i="32"/>
  <c r="Q53" i="32"/>
  <c r="U53" i="32"/>
  <c r="I56" i="29"/>
  <c r="H54" i="31"/>
  <c r="B54" i="31"/>
  <c r="AK64" i="31"/>
  <c r="AM64" i="31"/>
  <c r="AL64" i="31"/>
  <c r="W65" i="31"/>
  <c r="S55" i="31"/>
  <c r="AD55" i="31"/>
  <c r="M53" i="31"/>
  <c r="L53" i="31"/>
  <c r="Q54" i="31"/>
  <c r="U54" i="31"/>
  <c r="J54" i="31"/>
  <c r="A54" i="31"/>
  <c r="M54" i="30"/>
  <c r="L54" i="30"/>
  <c r="Q55" i="30"/>
  <c r="U55" i="30"/>
  <c r="AM63" i="30"/>
  <c r="AL63" i="30"/>
  <c r="AK63" i="30"/>
  <c r="W64" i="30"/>
  <c r="F57" i="29"/>
  <c r="S56" i="29"/>
  <c r="AD56" i="29"/>
  <c r="R56" i="29"/>
  <c r="H55" i="29"/>
  <c r="B55" i="29"/>
  <c r="J55" i="29"/>
  <c r="A55" i="29"/>
  <c r="AL63" i="29"/>
  <c r="AK63" i="29"/>
  <c r="AM63" i="29"/>
  <c r="W64" i="29"/>
  <c r="M58" i="29"/>
  <c r="L58" i="29"/>
  <c r="Q59" i="29"/>
  <c r="U59" i="29"/>
  <c r="J54" i="28"/>
  <c r="A54" i="28"/>
  <c r="S55" i="28"/>
  <c r="AD55" i="28"/>
  <c r="H54" i="28"/>
  <c r="B54" i="28"/>
  <c r="M54" i="28"/>
  <c r="L54" i="28"/>
  <c r="Q55" i="28"/>
  <c r="U55" i="28"/>
  <c r="AM62" i="32"/>
  <c r="W63" i="32"/>
  <c r="AL62" i="32"/>
  <c r="AK62" i="32"/>
  <c r="H55" i="32"/>
  <c r="B55" i="32"/>
  <c r="J55" i="30"/>
  <c r="A55" i="30"/>
  <c r="F56" i="31"/>
  <c r="I56" i="31"/>
  <c r="J55" i="32"/>
  <c r="A55" i="32"/>
  <c r="F56" i="28"/>
  <c r="R56" i="28"/>
  <c r="I56" i="28"/>
  <c r="F56" i="32"/>
  <c r="R56" i="32"/>
  <c r="I56" i="32"/>
  <c r="S56" i="32"/>
  <c r="AD56" i="32"/>
  <c r="I56" i="30"/>
  <c r="F56" i="30"/>
  <c r="R56" i="30"/>
  <c r="S56" i="30"/>
  <c r="AD56" i="30"/>
  <c r="H55" i="30"/>
  <c r="B55" i="30"/>
  <c r="AM56" i="28"/>
  <c r="AL56" i="28"/>
  <c r="AK56" i="28"/>
  <c r="W57" i="28"/>
  <c r="I56" i="33"/>
  <c r="F56" i="33"/>
  <c r="R56" i="33"/>
  <c r="H55" i="33"/>
  <c r="B55" i="33"/>
  <c r="S56" i="33"/>
  <c r="AD56" i="33"/>
  <c r="M56" i="33"/>
  <c r="L56" i="33"/>
  <c r="Q57" i="33"/>
  <c r="U57" i="33"/>
  <c r="AM65" i="33"/>
  <c r="AL65" i="33"/>
  <c r="AK65" i="33"/>
  <c r="W66" i="33"/>
  <c r="J55" i="33"/>
  <c r="A55" i="33"/>
  <c r="L53" i="32"/>
  <c r="Q54" i="32"/>
  <c r="M53" i="32"/>
  <c r="U54" i="32"/>
  <c r="I57" i="29"/>
  <c r="R56" i="31"/>
  <c r="S56" i="31"/>
  <c r="AD56" i="31"/>
  <c r="A55" i="31"/>
  <c r="J55" i="31"/>
  <c r="H55" i="31"/>
  <c r="B55" i="31"/>
  <c r="M54" i="31"/>
  <c r="L54" i="31"/>
  <c r="Q55" i="31"/>
  <c r="U55" i="31"/>
  <c r="AK65" i="31"/>
  <c r="AL65" i="31"/>
  <c r="AM65" i="31"/>
  <c r="W66" i="31"/>
  <c r="L55" i="30"/>
  <c r="Q56" i="30"/>
  <c r="M55" i="30"/>
  <c r="U56" i="30"/>
  <c r="AK64" i="30"/>
  <c r="AL64" i="30"/>
  <c r="AM64" i="30"/>
  <c r="W65" i="30"/>
  <c r="M59" i="29"/>
  <c r="L59" i="29"/>
  <c r="Q60" i="29"/>
  <c r="U60" i="29"/>
  <c r="H56" i="29"/>
  <c r="B56" i="29"/>
  <c r="J56" i="29"/>
  <c r="A56" i="29"/>
  <c r="AL64" i="29"/>
  <c r="AK64" i="29"/>
  <c r="AM64" i="29"/>
  <c r="W65" i="29"/>
  <c r="F58" i="29"/>
  <c r="R57" i="29"/>
  <c r="S57" i="29"/>
  <c r="AD57" i="29"/>
  <c r="S56" i="28"/>
  <c r="AD56" i="28"/>
  <c r="A55" i="28"/>
  <c r="J55" i="28"/>
  <c r="H55" i="28"/>
  <c r="B55" i="28"/>
  <c r="M55" i="28"/>
  <c r="L55" i="28"/>
  <c r="Q56" i="28"/>
  <c r="U56" i="28"/>
  <c r="AL63" i="32"/>
  <c r="AM63" i="32"/>
  <c r="AK63" i="32"/>
  <c r="W64" i="32"/>
  <c r="I57" i="31"/>
  <c r="F57" i="31"/>
  <c r="R57" i="31"/>
  <c r="F57" i="28"/>
  <c r="R57" i="28"/>
  <c r="I57" i="28"/>
  <c r="B56" i="30"/>
  <c r="H56" i="30"/>
  <c r="H56" i="32"/>
  <c r="B56" i="32"/>
  <c r="F57" i="30"/>
  <c r="R57" i="30"/>
  <c r="I57" i="30"/>
  <c r="S57" i="30"/>
  <c r="AD57" i="30"/>
  <c r="A56" i="30"/>
  <c r="J56" i="30"/>
  <c r="A56" i="32"/>
  <c r="J56" i="32"/>
  <c r="F57" i="32"/>
  <c r="R57" i="32"/>
  <c r="I57" i="32"/>
  <c r="S57" i="32"/>
  <c r="AD57" i="32"/>
  <c r="AK57" i="28"/>
  <c r="AM57" i="28"/>
  <c r="AL57" i="28"/>
  <c r="W58" i="28"/>
  <c r="I57" i="33"/>
  <c r="F57" i="33"/>
  <c r="R57" i="33"/>
  <c r="L57" i="33"/>
  <c r="Q58" i="33"/>
  <c r="M57" i="33"/>
  <c r="U58" i="33"/>
  <c r="A56" i="33"/>
  <c r="J56" i="33"/>
  <c r="S57" i="33"/>
  <c r="AD57" i="33"/>
  <c r="H56" i="33"/>
  <c r="B56" i="33"/>
  <c r="AK66" i="33"/>
  <c r="AM66" i="33"/>
  <c r="AL66" i="33"/>
  <c r="W67" i="33"/>
  <c r="L54" i="32"/>
  <c r="Q55" i="32"/>
  <c r="M54" i="32"/>
  <c r="U55" i="32"/>
  <c r="I58" i="29"/>
  <c r="H56" i="31"/>
  <c r="B56" i="31"/>
  <c r="AL66" i="31"/>
  <c r="AK66" i="31"/>
  <c r="AM66" i="31"/>
  <c r="W67" i="31"/>
  <c r="M55" i="31"/>
  <c r="L55" i="31"/>
  <c r="Q56" i="31"/>
  <c r="U56" i="31"/>
  <c r="J56" i="31"/>
  <c r="A56" i="31"/>
  <c r="S57" i="31"/>
  <c r="AD57" i="31"/>
  <c r="AK65" i="30"/>
  <c r="AL65" i="30"/>
  <c r="AM65" i="30"/>
  <c r="W66" i="30"/>
  <c r="M56" i="30"/>
  <c r="L56" i="30"/>
  <c r="Q57" i="30"/>
  <c r="U57" i="30"/>
  <c r="B57" i="29"/>
  <c r="H57" i="29"/>
  <c r="J57" i="29"/>
  <c r="A57" i="29"/>
  <c r="AK65" i="29"/>
  <c r="AL65" i="29"/>
  <c r="AM65" i="29"/>
  <c r="W66" i="29"/>
  <c r="L60" i="29"/>
  <c r="Q61" i="29"/>
  <c r="M60" i="29"/>
  <c r="U61" i="29"/>
  <c r="S58" i="29"/>
  <c r="AD58" i="29"/>
  <c r="R58" i="29"/>
  <c r="F59" i="29"/>
  <c r="A56" i="28"/>
  <c r="J56" i="28"/>
  <c r="S57" i="28"/>
  <c r="AD57" i="28"/>
  <c r="H56" i="28"/>
  <c r="B56" i="28"/>
  <c r="M56" i="28"/>
  <c r="L56" i="28"/>
  <c r="Q57" i="28"/>
  <c r="U57" i="28"/>
  <c r="AK64" i="32"/>
  <c r="W65" i="32"/>
  <c r="AL64" i="32"/>
  <c r="AM64" i="32"/>
  <c r="F58" i="28"/>
  <c r="I58" i="28"/>
  <c r="I58" i="31"/>
  <c r="F58" i="31"/>
  <c r="I58" i="32"/>
  <c r="F58" i="32"/>
  <c r="R58" i="32"/>
  <c r="S58" i="32"/>
  <c r="AD58" i="32"/>
  <c r="H57" i="30"/>
  <c r="B57" i="30"/>
  <c r="B57" i="32"/>
  <c r="H57" i="32"/>
  <c r="I58" i="30"/>
  <c r="F58" i="30"/>
  <c r="R58" i="30"/>
  <c r="S58" i="30"/>
  <c r="AD58" i="30"/>
  <c r="A57" i="32"/>
  <c r="J57" i="32"/>
  <c r="A57" i="30"/>
  <c r="J57" i="30"/>
  <c r="AK58" i="28"/>
  <c r="AM58" i="28"/>
  <c r="AL58" i="28"/>
  <c r="W59" i="28"/>
  <c r="F58" i="33"/>
  <c r="R58" i="33"/>
  <c r="I58" i="33"/>
  <c r="H57" i="33"/>
  <c r="B57" i="33"/>
  <c r="M58" i="33"/>
  <c r="L58" i="33"/>
  <c r="Q59" i="33"/>
  <c r="U59" i="33"/>
  <c r="AM67" i="33"/>
  <c r="AL67" i="33"/>
  <c r="AK67" i="33"/>
  <c r="W68" i="33"/>
  <c r="A57" i="33"/>
  <c r="J57" i="33"/>
  <c r="S58" i="33"/>
  <c r="AD58" i="33"/>
  <c r="M55" i="32"/>
  <c r="L55" i="32"/>
  <c r="Q56" i="32"/>
  <c r="U56" i="32"/>
  <c r="I59" i="29"/>
  <c r="J57" i="31"/>
  <c r="A57" i="31"/>
  <c r="B57" i="31"/>
  <c r="H57" i="31"/>
  <c r="AK67" i="31"/>
  <c r="AL67" i="31"/>
  <c r="AM67" i="31"/>
  <c r="W68" i="31"/>
  <c r="S58" i="31"/>
  <c r="AD58" i="31"/>
  <c r="R58" i="31"/>
  <c r="L56" i="31"/>
  <c r="Q57" i="31"/>
  <c r="M56" i="31"/>
  <c r="U57" i="31"/>
  <c r="AK66" i="30"/>
  <c r="AL66" i="30"/>
  <c r="AM66" i="30"/>
  <c r="W67" i="30"/>
  <c r="L57" i="30"/>
  <c r="Q58" i="30"/>
  <c r="M57" i="30"/>
  <c r="U58" i="30"/>
  <c r="B58" i="29"/>
  <c r="H58" i="29"/>
  <c r="AL66" i="29"/>
  <c r="AM66" i="29"/>
  <c r="AK66" i="29"/>
  <c r="W67" i="29"/>
  <c r="S59" i="29"/>
  <c r="AD59" i="29"/>
  <c r="R59" i="29"/>
  <c r="F60" i="29"/>
  <c r="M61" i="29"/>
  <c r="L61" i="29"/>
  <c r="Q62" i="29"/>
  <c r="U62" i="29"/>
  <c r="J58" i="29"/>
  <c r="A58" i="29"/>
  <c r="B57" i="28"/>
  <c r="H57" i="28"/>
  <c r="A57" i="28"/>
  <c r="J57" i="28"/>
  <c r="S58" i="28"/>
  <c r="AD58" i="28"/>
  <c r="R58" i="28"/>
  <c r="L57" i="28"/>
  <c r="Q58" i="28"/>
  <c r="M57" i="28"/>
  <c r="U58" i="28"/>
  <c r="AM65" i="32"/>
  <c r="AK65" i="32"/>
  <c r="W66" i="32"/>
  <c r="AL65" i="32"/>
  <c r="H58" i="30"/>
  <c r="B58" i="30"/>
  <c r="H58" i="32"/>
  <c r="B58" i="32"/>
  <c r="I59" i="30"/>
  <c r="F59" i="30"/>
  <c r="R59" i="30"/>
  <c r="S59" i="30"/>
  <c r="AD59" i="30"/>
  <c r="J58" i="32"/>
  <c r="A58" i="32"/>
  <c r="I59" i="31"/>
  <c r="F59" i="31"/>
  <c r="R59" i="31"/>
  <c r="I59" i="32"/>
  <c r="F59" i="32"/>
  <c r="R59" i="32"/>
  <c r="S59" i="32"/>
  <c r="AD59" i="32"/>
  <c r="F59" i="28"/>
  <c r="R59" i="28"/>
  <c r="I59" i="28"/>
  <c r="J58" i="30"/>
  <c r="A58" i="30"/>
  <c r="AL59" i="28"/>
  <c r="AK59" i="28"/>
  <c r="AM59" i="28"/>
  <c r="W60" i="28"/>
  <c r="F59" i="33"/>
  <c r="R59" i="33"/>
  <c r="I59" i="33"/>
  <c r="A58" i="33"/>
  <c r="J58" i="33"/>
  <c r="H58" i="33"/>
  <c r="B58" i="33"/>
  <c r="S59" i="33"/>
  <c r="AD59" i="33"/>
  <c r="AM68" i="33"/>
  <c r="AL68" i="33"/>
  <c r="AK68" i="33"/>
  <c r="W69" i="33"/>
  <c r="M59" i="33"/>
  <c r="L59" i="33"/>
  <c r="Q60" i="33"/>
  <c r="U60" i="33"/>
  <c r="M56" i="32"/>
  <c r="L56" i="32"/>
  <c r="Q57" i="32"/>
  <c r="U57" i="32"/>
  <c r="I60" i="29"/>
  <c r="M57" i="31"/>
  <c r="L57" i="31"/>
  <c r="Q58" i="31"/>
  <c r="U58" i="31"/>
  <c r="B58" i="31"/>
  <c r="H58" i="31"/>
  <c r="AM68" i="31"/>
  <c r="AK68" i="31"/>
  <c r="AL68" i="31"/>
  <c r="W69" i="31"/>
  <c r="S59" i="31"/>
  <c r="AD59" i="31"/>
  <c r="J58" i="31"/>
  <c r="A58" i="31"/>
  <c r="AK67" i="30"/>
  <c r="AM67" i="30"/>
  <c r="AL67" i="30"/>
  <c r="W68" i="30"/>
  <c r="M58" i="30"/>
  <c r="L58" i="30"/>
  <c r="Q59" i="30"/>
  <c r="U59" i="30"/>
  <c r="M62" i="29"/>
  <c r="L62" i="29"/>
  <c r="Q63" i="29"/>
  <c r="U63" i="29"/>
  <c r="F61" i="29"/>
  <c r="S60" i="29"/>
  <c r="AD60" i="29"/>
  <c r="R60" i="29"/>
  <c r="B59" i="29"/>
  <c r="H59" i="29"/>
  <c r="AK67" i="29"/>
  <c r="AM67" i="29"/>
  <c r="AL67" i="29"/>
  <c r="W68" i="29"/>
  <c r="A59" i="29"/>
  <c r="J59" i="29"/>
  <c r="B58" i="28"/>
  <c r="H58" i="28"/>
  <c r="S59" i="28"/>
  <c r="AD59" i="28"/>
  <c r="A58" i="28"/>
  <c r="J58" i="28"/>
  <c r="M58" i="28"/>
  <c r="L58" i="28"/>
  <c r="Q59" i="28"/>
  <c r="U59" i="28"/>
  <c r="AL66" i="32"/>
  <c r="W67" i="32"/>
  <c r="AM66" i="32"/>
  <c r="AK66" i="32"/>
  <c r="F60" i="28"/>
  <c r="I60" i="28"/>
  <c r="H59" i="32"/>
  <c r="B59" i="32"/>
  <c r="A59" i="32"/>
  <c r="J59" i="32"/>
  <c r="H59" i="30"/>
  <c r="B59" i="30"/>
  <c r="F60" i="32"/>
  <c r="R60" i="32"/>
  <c r="I60" i="32"/>
  <c r="S60" i="32"/>
  <c r="AD60" i="32"/>
  <c r="F60" i="31"/>
  <c r="R60" i="31"/>
  <c r="I60" i="31"/>
  <c r="I60" i="30"/>
  <c r="F60" i="30"/>
  <c r="R60" i="30"/>
  <c r="S60" i="30"/>
  <c r="AD60" i="30"/>
  <c r="J59" i="30"/>
  <c r="A59" i="30"/>
  <c r="AK60" i="28"/>
  <c r="AL60" i="28"/>
  <c r="AM60" i="28"/>
  <c r="W61" i="28"/>
  <c r="I60" i="33"/>
  <c r="F60" i="33"/>
  <c r="R60" i="33"/>
  <c r="M60" i="33"/>
  <c r="L60" i="33"/>
  <c r="Q61" i="33"/>
  <c r="U61" i="33"/>
  <c r="S60" i="33"/>
  <c r="AD60" i="33"/>
  <c r="J59" i="33"/>
  <c r="A59" i="33"/>
  <c r="AM69" i="33"/>
  <c r="AK69" i="33"/>
  <c r="AL69" i="33"/>
  <c r="W70" i="33"/>
  <c r="H59" i="33"/>
  <c r="B59" i="33"/>
  <c r="M57" i="32"/>
  <c r="L57" i="32"/>
  <c r="Q58" i="32"/>
  <c r="U58" i="32"/>
  <c r="I61" i="29"/>
  <c r="AM69" i="31"/>
  <c r="AL69" i="31"/>
  <c r="AK69" i="31"/>
  <c r="W70" i="31"/>
  <c r="A59" i="31"/>
  <c r="J59" i="31"/>
  <c r="S60" i="31"/>
  <c r="AD60" i="31"/>
  <c r="L58" i="31"/>
  <c r="Q59" i="31"/>
  <c r="M58" i="31"/>
  <c r="U59" i="31"/>
  <c r="B59" i="31"/>
  <c r="H59" i="31"/>
  <c r="M59" i="30"/>
  <c r="L59" i="30"/>
  <c r="Q60" i="30"/>
  <c r="U60" i="30"/>
  <c r="AK68" i="30"/>
  <c r="AM68" i="30"/>
  <c r="AL68" i="30"/>
  <c r="W69" i="30"/>
  <c r="F62" i="29"/>
  <c r="R61" i="29"/>
  <c r="S61" i="29"/>
  <c r="AD61" i="29"/>
  <c r="H60" i="29"/>
  <c r="B60" i="29"/>
  <c r="M63" i="29"/>
  <c r="L63" i="29"/>
  <c r="Q64" i="29"/>
  <c r="U64" i="29"/>
  <c r="AK68" i="29"/>
  <c r="AM68" i="29"/>
  <c r="AL68" i="29"/>
  <c r="W69" i="29"/>
  <c r="A60" i="29"/>
  <c r="J60" i="29"/>
  <c r="B59" i="28"/>
  <c r="H59" i="28"/>
  <c r="J59" i="28"/>
  <c r="A59" i="28"/>
  <c r="S60" i="28"/>
  <c r="AD60" i="28"/>
  <c r="R60" i="28"/>
  <c r="M59" i="28"/>
  <c r="L59" i="28"/>
  <c r="Q60" i="28"/>
  <c r="U60" i="28"/>
  <c r="AM67" i="32"/>
  <c r="AK67" i="32"/>
  <c r="W68" i="32"/>
  <c r="AL67" i="32"/>
  <c r="B60" i="32"/>
  <c r="H60" i="32"/>
  <c r="B60" i="30"/>
  <c r="H60" i="30"/>
  <c r="A60" i="32"/>
  <c r="J60" i="32"/>
  <c r="I61" i="31"/>
  <c r="F61" i="31"/>
  <c r="R61" i="31"/>
  <c r="F61" i="30"/>
  <c r="R61" i="30"/>
  <c r="I61" i="30"/>
  <c r="S61" i="30"/>
  <c r="AD61" i="30"/>
  <c r="A60" i="30"/>
  <c r="J60" i="30"/>
  <c r="F61" i="32"/>
  <c r="R61" i="32"/>
  <c r="I61" i="32"/>
  <c r="S61" i="32"/>
  <c r="AD61" i="32"/>
  <c r="F61" i="28"/>
  <c r="R61" i="28"/>
  <c r="I61" i="28"/>
  <c r="AL61" i="28"/>
  <c r="AM61" i="28"/>
  <c r="AK61" i="28"/>
  <c r="W62" i="28"/>
  <c r="I61" i="33"/>
  <c r="F61" i="33"/>
  <c r="R61" i="33"/>
  <c r="S61" i="33"/>
  <c r="AD61" i="33"/>
  <c r="H60" i="33"/>
  <c r="B60" i="33"/>
  <c r="A60" i="33"/>
  <c r="J60" i="33"/>
  <c r="L61" i="33"/>
  <c r="Q62" i="33"/>
  <c r="M61" i="33"/>
  <c r="U62" i="33"/>
  <c r="AK70" i="33"/>
  <c r="AM70" i="33"/>
  <c r="AL70" i="33"/>
  <c r="W71" i="33"/>
  <c r="M58" i="32"/>
  <c r="L58" i="32"/>
  <c r="Q59" i="32"/>
  <c r="U59" i="32"/>
  <c r="I62" i="29"/>
  <c r="J60" i="31"/>
  <c r="A60" i="31"/>
  <c r="AM70" i="31"/>
  <c r="AK70" i="31"/>
  <c r="AL70" i="31"/>
  <c r="W71" i="31"/>
  <c r="M59" i="31"/>
  <c r="L59" i="31"/>
  <c r="Q60" i="31"/>
  <c r="U60" i="31"/>
  <c r="H60" i="31"/>
  <c r="B60" i="31"/>
  <c r="S61" i="31"/>
  <c r="AD61" i="31"/>
  <c r="L60" i="30"/>
  <c r="Q61" i="30"/>
  <c r="M60" i="30"/>
  <c r="U61" i="30"/>
  <c r="AL69" i="30"/>
  <c r="AK69" i="30"/>
  <c r="AM69" i="30"/>
  <c r="W70" i="30"/>
  <c r="AM69" i="29"/>
  <c r="AK69" i="29"/>
  <c r="AL69" i="29"/>
  <c r="W70" i="29"/>
  <c r="L64" i="29"/>
  <c r="Q65" i="29"/>
  <c r="M64" i="29"/>
  <c r="U65" i="29"/>
  <c r="S62" i="29"/>
  <c r="AD62" i="29"/>
  <c r="R62" i="29"/>
  <c r="F63" i="29"/>
  <c r="B61" i="29"/>
  <c r="H61" i="29"/>
  <c r="J61" i="29"/>
  <c r="A61" i="29"/>
  <c r="S61" i="28"/>
  <c r="AD61" i="28"/>
  <c r="A60" i="28"/>
  <c r="J60" i="28"/>
  <c r="B60" i="28"/>
  <c r="H60" i="28"/>
  <c r="M60" i="28"/>
  <c r="L60" i="28"/>
  <c r="Q61" i="28"/>
  <c r="U61" i="28"/>
  <c r="AM68" i="32"/>
  <c r="AL68" i="32"/>
  <c r="AK68" i="32"/>
  <c r="W69" i="32"/>
  <c r="F62" i="28"/>
  <c r="R62" i="28"/>
  <c r="I62" i="28"/>
  <c r="I62" i="31"/>
  <c r="F62" i="31"/>
  <c r="R62" i="31"/>
  <c r="H61" i="30"/>
  <c r="B61" i="30"/>
  <c r="H61" i="32"/>
  <c r="B61" i="32"/>
  <c r="A61" i="30"/>
  <c r="J61" i="30"/>
  <c r="J61" i="32"/>
  <c r="A61" i="32"/>
  <c r="I62" i="30"/>
  <c r="F62" i="30"/>
  <c r="R62" i="30"/>
  <c r="S62" i="30"/>
  <c r="AD62" i="30"/>
  <c r="I62" i="32"/>
  <c r="F62" i="32"/>
  <c r="R62" i="32"/>
  <c r="S62" i="32"/>
  <c r="AD62" i="32"/>
  <c r="AL62" i="28"/>
  <c r="AK62" i="28"/>
  <c r="AM62" i="28"/>
  <c r="W63" i="28"/>
  <c r="F62" i="33"/>
  <c r="R62" i="33"/>
  <c r="I62" i="33"/>
  <c r="AL71" i="33"/>
  <c r="AK71" i="33"/>
  <c r="AM71" i="33"/>
  <c r="W72" i="33"/>
  <c r="M62" i="33"/>
  <c r="L62" i="33"/>
  <c r="Q63" i="33"/>
  <c r="U63" i="33"/>
  <c r="H61" i="33"/>
  <c r="B61" i="33"/>
  <c r="A61" i="33"/>
  <c r="J61" i="33"/>
  <c r="S62" i="33"/>
  <c r="AD62" i="33"/>
  <c r="M59" i="32"/>
  <c r="L59" i="32"/>
  <c r="Q60" i="32"/>
  <c r="U60" i="32"/>
  <c r="I63" i="29"/>
  <c r="J61" i="31"/>
  <c r="A61" i="31"/>
  <c r="S62" i="31"/>
  <c r="AD62" i="31"/>
  <c r="B61" i="31"/>
  <c r="H61" i="31"/>
  <c r="AM71" i="31"/>
  <c r="AK71" i="31"/>
  <c r="AL71" i="31"/>
  <c r="W72" i="31"/>
  <c r="L60" i="31"/>
  <c r="Q61" i="31"/>
  <c r="M60" i="31"/>
  <c r="U61" i="31"/>
  <c r="AM70" i="30"/>
  <c r="AK70" i="30"/>
  <c r="AL70" i="30"/>
  <c r="W71" i="30"/>
  <c r="L61" i="30"/>
  <c r="Q62" i="30"/>
  <c r="M61" i="30"/>
  <c r="U62" i="30"/>
  <c r="B62" i="29"/>
  <c r="H62" i="29"/>
  <c r="AM70" i="29"/>
  <c r="AL70" i="29"/>
  <c r="AK70" i="29"/>
  <c r="W71" i="29"/>
  <c r="F64" i="29"/>
  <c r="S63" i="29"/>
  <c r="AD63" i="29"/>
  <c r="R63" i="29"/>
  <c r="M65" i="29"/>
  <c r="L65" i="29"/>
  <c r="Q66" i="29"/>
  <c r="U66" i="29"/>
  <c r="J62" i="29"/>
  <c r="A62" i="29"/>
  <c r="A61" i="28"/>
  <c r="J61" i="28"/>
  <c r="B61" i="28"/>
  <c r="H61" i="28"/>
  <c r="S62" i="28"/>
  <c r="AD62" i="28"/>
  <c r="L61" i="28"/>
  <c r="Q62" i="28"/>
  <c r="M61" i="28"/>
  <c r="U62" i="28"/>
  <c r="AK69" i="32"/>
  <c r="AM69" i="32"/>
  <c r="AL69" i="32"/>
  <c r="W70" i="32"/>
  <c r="F63" i="28"/>
  <c r="R63" i="28"/>
  <c r="I63" i="28"/>
  <c r="I63" i="31"/>
  <c r="F63" i="31"/>
  <c r="A62" i="32"/>
  <c r="J62" i="32"/>
  <c r="A62" i="30"/>
  <c r="J62" i="30"/>
  <c r="I63" i="32"/>
  <c r="F63" i="32"/>
  <c r="R63" i="32"/>
  <c r="S63" i="32"/>
  <c r="AD63" i="32"/>
  <c r="H62" i="30"/>
  <c r="B62" i="30"/>
  <c r="F63" i="30"/>
  <c r="R63" i="30"/>
  <c r="I63" i="30"/>
  <c r="S63" i="30"/>
  <c r="AD63" i="30"/>
  <c r="H62" i="32"/>
  <c r="B62" i="32"/>
  <c r="AK63" i="28"/>
  <c r="AL63" i="28"/>
  <c r="AM63" i="28"/>
  <c r="W64" i="28"/>
  <c r="I63" i="33"/>
  <c r="F63" i="33"/>
  <c r="R63" i="33"/>
  <c r="A62" i="33"/>
  <c r="J62" i="33"/>
  <c r="AL72" i="33"/>
  <c r="AK72" i="33"/>
  <c r="AM72" i="33"/>
  <c r="W73" i="33"/>
  <c r="M63" i="33"/>
  <c r="L63" i="33"/>
  <c r="Q64" i="33"/>
  <c r="U64" i="33"/>
  <c r="H62" i="33"/>
  <c r="B62" i="33"/>
  <c r="S63" i="33"/>
  <c r="AD63" i="33"/>
  <c r="L60" i="32"/>
  <c r="Q61" i="32"/>
  <c r="M60" i="32"/>
  <c r="U61" i="32"/>
  <c r="I64" i="29"/>
  <c r="J62" i="31"/>
  <c r="A62" i="31"/>
  <c r="M61" i="31"/>
  <c r="L61" i="31"/>
  <c r="Q62" i="31"/>
  <c r="U62" i="31"/>
  <c r="B62" i="31"/>
  <c r="H62" i="31"/>
  <c r="AM72" i="31"/>
  <c r="AL72" i="31"/>
  <c r="AK72" i="31"/>
  <c r="W73" i="31"/>
  <c r="S63" i="31"/>
  <c r="AD63" i="31"/>
  <c r="R63" i="31"/>
  <c r="M62" i="30"/>
  <c r="L62" i="30"/>
  <c r="Q63" i="30"/>
  <c r="U63" i="30"/>
  <c r="AL71" i="30"/>
  <c r="AK71" i="30"/>
  <c r="AM71" i="30"/>
  <c r="W72" i="30"/>
  <c r="F65" i="29"/>
  <c r="S64" i="29"/>
  <c r="AD64" i="29"/>
  <c r="R64" i="29"/>
  <c r="B63" i="29"/>
  <c r="H63" i="29"/>
  <c r="M66" i="29"/>
  <c r="L66" i="29"/>
  <c r="Q67" i="29"/>
  <c r="U67" i="29"/>
  <c r="A63" i="29"/>
  <c r="J63" i="29"/>
  <c r="AK71" i="29"/>
  <c r="AM71" i="29"/>
  <c r="AL71" i="29"/>
  <c r="W72" i="29"/>
  <c r="S63" i="28"/>
  <c r="AD63" i="28"/>
  <c r="B62" i="28"/>
  <c r="H62" i="28"/>
  <c r="A62" i="28"/>
  <c r="J62" i="28"/>
  <c r="M62" i="28"/>
  <c r="L62" i="28"/>
  <c r="Q63" i="28"/>
  <c r="U63" i="28"/>
  <c r="AK70" i="32"/>
  <c r="AL70" i="32"/>
  <c r="AM70" i="32"/>
  <c r="W71" i="32"/>
  <c r="J63" i="30"/>
  <c r="A63" i="30"/>
  <c r="H63" i="32"/>
  <c r="B63" i="32"/>
  <c r="F64" i="31"/>
  <c r="R64" i="31"/>
  <c r="I64" i="31"/>
  <c r="A63" i="32"/>
  <c r="J63" i="32"/>
  <c r="F64" i="28"/>
  <c r="R64" i="28"/>
  <c r="I64" i="28"/>
  <c r="B63" i="30"/>
  <c r="H63" i="30"/>
  <c r="F64" i="32"/>
  <c r="R64" i="32"/>
  <c r="I64" i="32"/>
  <c r="S64" i="32"/>
  <c r="AD64" i="32"/>
  <c r="I64" i="30"/>
  <c r="F64" i="30"/>
  <c r="R64" i="30"/>
  <c r="S64" i="30"/>
  <c r="AD64" i="30"/>
  <c r="AK64" i="28"/>
  <c r="AL64" i="28"/>
  <c r="AM64" i="28"/>
  <c r="W65" i="28"/>
  <c r="I64" i="33"/>
  <c r="F64" i="33"/>
  <c r="R64" i="33"/>
  <c r="J63" i="33"/>
  <c r="A63" i="33"/>
  <c r="AM73" i="33"/>
  <c r="AL73" i="33"/>
  <c r="AK73" i="33"/>
  <c r="W74" i="33"/>
  <c r="H63" i="33"/>
  <c r="B63" i="33"/>
  <c r="S64" i="33"/>
  <c r="AD64" i="33"/>
  <c r="M64" i="33"/>
  <c r="L64" i="33"/>
  <c r="Q65" i="33"/>
  <c r="U65" i="33"/>
  <c r="M61" i="32"/>
  <c r="L61" i="32"/>
  <c r="Q62" i="32"/>
  <c r="U62" i="32"/>
  <c r="I65" i="29"/>
  <c r="B63" i="31"/>
  <c r="H63" i="31"/>
  <c r="S64" i="31"/>
  <c r="AD64" i="31"/>
  <c r="L62" i="31"/>
  <c r="Q63" i="31"/>
  <c r="M62" i="31"/>
  <c r="U63" i="31"/>
  <c r="AL73" i="31"/>
  <c r="AK73" i="31"/>
  <c r="AM73" i="31"/>
  <c r="W74" i="31"/>
  <c r="A63" i="31"/>
  <c r="J63" i="31"/>
  <c r="M63" i="30"/>
  <c r="L63" i="30"/>
  <c r="Q64" i="30"/>
  <c r="U64" i="30"/>
  <c r="AL72" i="30"/>
  <c r="AM72" i="30"/>
  <c r="AK72" i="30"/>
  <c r="W73" i="30"/>
  <c r="H64" i="29"/>
  <c r="B64" i="29"/>
  <c r="AL72" i="29"/>
  <c r="AK72" i="29"/>
  <c r="AM72" i="29"/>
  <c r="W73" i="29"/>
  <c r="M67" i="29"/>
  <c r="L67" i="29"/>
  <c r="Q68" i="29"/>
  <c r="U68" i="29"/>
  <c r="J64" i="29"/>
  <c r="A64" i="29"/>
  <c r="F66" i="29"/>
  <c r="R65" i="29"/>
  <c r="S65" i="29"/>
  <c r="AD65" i="29"/>
  <c r="A63" i="28"/>
  <c r="J63" i="28"/>
  <c r="H63" i="28"/>
  <c r="B63" i="28"/>
  <c r="S64" i="28"/>
  <c r="AD64" i="28"/>
  <c r="M63" i="28"/>
  <c r="L63" i="28"/>
  <c r="Q64" i="28"/>
  <c r="U64" i="28"/>
  <c r="AL71" i="32"/>
  <c r="AK71" i="32"/>
  <c r="W72" i="32"/>
  <c r="AM71" i="32"/>
  <c r="F65" i="28"/>
  <c r="R65" i="28"/>
  <c r="I65" i="28"/>
  <c r="I65" i="30"/>
  <c r="F65" i="30"/>
  <c r="R65" i="30"/>
  <c r="S65" i="30"/>
  <c r="AD65" i="30"/>
  <c r="J64" i="30"/>
  <c r="A64" i="30"/>
  <c r="A64" i="32"/>
  <c r="J64" i="32"/>
  <c r="F65" i="32"/>
  <c r="R65" i="32"/>
  <c r="I65" i="32"/>
  <c r="S65" i="32"/>
  <c r="AD65" i="32"/>
  <c r="I65" i="31"/>
  <c r="F65" i="31"/>
  <c r="R65" i="31"/>
  <c r="B64" i="30"/>
  <c r="H64" i="30"/>
  <c r="H64" i="32"/>
  <c r="B64" i="32"/>
  <c r="AK65" i="28"/>
  <c r="AM65" i="28"/>
  <c r="AL65" i="28"/>
  <c r="W66" i="28"/>
  <c r="F65" i="33"/>
  <c r="R65" i="33"/>
  <c r="I65" i="33"/>
  <c r="L65" i="33"/>
  <c r="Q66" i="33"/>
  <c r="M65" i="33"/>
  <c r="U66" i="33"/>
  <c r="AL74" i="33"/>
  <c r="AK74" i="33"/>
  <c r="AM74" i="33"/>
  <c r="W75" i="33"/>
  <c r="A64" i="33"/>
  <c r="J64" i="33"/>
  <c r="S65" i="33"/>
  <c r="AD65" i="33"/>
  <c r="H64" i="33"/>
  <c r="B64" i="33"/>
  <c r="M62" i="32"/>
  <c r="L62" i="32"/>
  <c r="Q63" i="32"/>
  <c r="U63" i="32"/>
  <c r="I66" i="29"/>
  <c r="AK74" i="31"/>
  <c r="AM74" i="31"/>
  <c r="AL74" i="31"/>
  <c r="W75" i="31"/>
  <c r="M63" i="31"/>
  <c r="L63" i="31"/>
  <c r="Q64" i="31"/>
  <c r="U64" i="31"/>
  <c r="H64" i="31"/>
  <c r="B64" i="31"/>
  <c r="S65" i="31"/>
  <c r="AD65" i="31"/>
  <c r="J64" i="31"/>
  <c r="A64" i="31"/>
  <c r="AL73" i="30"/>
  <c r="AK73" i="30"/>
  <c r="AM73" i="30"/>
  <c r="W74" i="30"/>
  <c r="M64" i="30"/>
  <c r="L64" i="30"/>
  <c r="Q65" i="30"/>
  <c r="U65" i="30"/>
  <c r="B65" i="29"/>
  <c r="H65" i="29"/>
  <c r="J65" i="29"/>
  <c r="A65" i="29"/>
  <c r="AK73" i="29"/>
  <c r="AM73" i="29"/>
  <c r="AL73" i="29"/>
  <c r="W74" i="29"/>
  <c r="S66" i="29"/>
  <c r="AD66" i="29"/>
  <c r="R66" i="29"/>
  <c r="L68" i="29"/>
  <c r="Q69" i="29"/>
  <c r="M68" i="29"/>
  <c r="U69" i="29"/>
  <c r="S65" i="28"/>
  <c r="AD65" i="28"/>
  <c r="A64" i="28"/>
  <c r="J64" i="28"/>
  <c r="H64" i="28"/>
  <c r="B64" i="28"/>
  <c r="M64" i="28"/>
  <c r="L64" i="28"/>
  <c r="Q65" i="28"/>
  <c r="U65" i="28"/>
  <c r="AL72" i="32"/>
  <c r="AM72" i="32"/>
  <c r="W73" i="32"/>
  <c r="AK72" i="32"/>
  <c r="F66" i="28"/>
  <c r="I66" i="28"/>
  <c r="H65" i="30"/>
  <c r="B65" i="30"/>
  <c r="H65" i="32"/>
  <c r="B65" i="32"/>
  <c r="I66" i="30"/>
  <c r="F66" i="30"/>
  <c r="R66" i="30"/>
  <c r="S66" i="30"/>
  <c r="AD66" i="30"/>
  <c r="F67" i="29"/>
  <c r="I66" i="31"/>
  <c r="F66" i="31"/>
  <c r="J65" i="32"/>
  <c r="A65" i="32"/>
  <c r="I66" i="32"/>
  <c r="F66" i="32"/>
  <c r="R66" i="32"/>
  <c r="S66" i="32"/>
  <c r="AD66" i="32"/>
  <c r="J65" i="30"/>
  <c r="A65" i="30"/>
  <c r="AL66" i="28"/>
  <c r="AM66" i="28"/>
  <c r="AK66" i="28"/>
  <c r="W67" i="28"/>
  <c r="F66" i="33"/>
  <c r="R66" i="33"/>
  <c r="I66" i="33"/>
  <c r="H65" i="33"/>
  <c r="B65" i="33"/>
  <c r="AM75" i="33"/>
  <c r="AL75" i="33"/>
  <c r="AK75" i="33"/>
  <c r="W76" i="33"/>
  <c r="M66" i="33"/>
  <c r="L66" i="33"/>
  <c r="Q67" i="33"/>
  <c r="U67" i="33"/>
  <c r="A65" i="33"/>
  <c r="J65" i="33"/>
  <c r="S66" i="33"/>
  <c r="AD66" i="33"/>
  <c r="M63" i="32"/>
  <c r="L63" i="32"/>
  <c r="Q64" i="32"/>
  <c r="U64" i="32"/>
  <c r="I67" i="29"/>
  <c r="B65" i="31"/>
  <c r="H65" i="31"/>
  <c r="AK75" i="31"/>
  <c r="AL75" i="31"/>
  <c r="AM75" i="31"/>
  <c r="W76" i="31"/>
  <c r="L64" i="31"/>
  <c r="Q65" i="31"/>
  <c r="M64" i="31"/>
  <c r="U65" i="31"/>
  <c r="J65" i="31"/>
  <c r="A65" i="31"/>
  <c r="S66" i="31"/>
  <c r="AD66" i="31"/>
  <c r="R66" i="31"/>
  <c r="AK74" i="30"/>
  <c r="AL74" i="30"/>
  <c r="AM74" i="30"/>
  <c r="W75" i="30"/>
  <c r="L65" i="30"/>
  <c r="Q66" i="30"/>
  <c r="M65" i="30"/>
  <c r="U66" i="30"/>
  <c r="J66" i="29"/>
  <c r="A66" i="29"/>
  <c r="AL74" i="29"/>
  <c r="AM74" i="29"/>
  <c r="AK74" i="29"/>
  <c r="W75" i="29"/>
  <c r="M69" i="29"/>
  <c r="L69" i="29"/>
  <c r="Q70" i="29"/>
  <c r="U70" i="29"/>
  <c r="S67" i="29"/>
  <c r="AD67" i="29"/>
  <c r="R67" i="29"/>
  <c r="B66" i="29"/>
  <c r="H66" i="29"/>
  <c r="A65" i="28"/>
  <c r="J65" i="28"/>
  <c r="H65" i="28"/>
  <c r="B65" i="28"/>
  <c r="S66" i="28"/>
  <c r="AD66" i="28"/>
  <c r="R66" i="28"/>
  <c r="L65" i="28"/>
  <c r="Q66" i="28"/>
  <c r="M65" i="28"/>
  <c r="U66" i="28"/>
  <c r="AM73" i="32"/>
  <c r="AL73" i="32"/>
  <c r="W74" i="32"/>
  <c r="AK73" i="32"/>
  <c r="J66" i="32"/>
  <c r="A66" i="32"/>
  <c r="I67" i="30"/>
  <c r="F67" i="30"/>
  <c r="R67" i="30"/>
  <c r="S67" i="30"/>
  <c r="AD67" i="30"/>
  <c r="H66" i="30"/>
  <c r="B66" i="30"/>
  <c r="I67" i="32"/>
  <c r="F67" i="32"/>
  <c r="R67" i="32"/>
  <c r="S67" i="32"/>
  <c r="AD67" i="32"/>
  <c r="I67" i="31"/>
  <c r="F67" i="31"/>
  <c r="R67" i="31"/>
  <c r="F68" i="29"/>
  <c r="R68" i="29"/>
  <c r="F67" i="28"/>
  <c r="R67" i="28"/>
  <c r="I67" i="28"/>
  <c r="B66" i="32"/>
  <c r="H66" i="32"/>
  <c r="A66" i="30"/>
  <c r="J66" i="30"/>
  <c r="AM67" i="28"/>
  <c r="AL67" i="28"/>
  <c r="AK67" i="28"/>
  <c r="W68" i="28"/>
  <c r="I67" i="33"/>
  <c r="F67" i="33"/>
  <c r="R67" i="33"/>
  <c r="A66" i="33"/>
  <c r="J66" i="33"/>
  <c r="H66" i="33"/>
  <c r="B66" i="33"/>
  <c r="AK76" i="33"/>
  <c r="AM76" i="33"/>
  <c r="AL76" i="33"/>
  <c r="W77" i="33"/>
  <c r="S67" i="33"/>
  <c r="AD67" i="33"/>
  <c r="M67" i="33"/>
  <c r="L67" i="33"/>
  <c r="Q68" i="33"/>
  <c r="U68" i="33"/>
  <c r="L64" i="32"/>
  <c r="Q65" i="32"/>
  <c r="M64" i="32"/>
  <c r="U65" i="32"/>
  <c r="I68" i="29"/>
  <c r="J66" i="31"/>
  <c r="A66" i="31"/>
  <c r="B66" i="31"/>
  <c r="H66" i="31"/>
  <c r="AL76" i="31"/>
  <c r="AM76" i="31"/>
  <c r="AK76" i="31"/>
  <c r="W77" i="31"/>
  <c r="S67" i="31"/>
  <c r="AD67" i="31"/>
  <c r="M65" i="31"/>
  <c r="L65" i="31"/>
  <c r="Q66" i="31"/>
  <c r="U66" i="31"/>
  <c r="M66" i="30"/>
  <c r="L66" i="30"/>
  <c r="Q67" i="30"/>
  <c r="U67" i="30"/>
  <c r="AM75" i="30"/>
  <c r="AL75" i="30"/>
  <c r="AK75" i="30"/>
  <c r="W76" i="30"/>
  <c r="S68" i="29"/>
  <c r="AD68" i="29"/>
  <c r="B67" i="29"/>
  <c r="H67" i="29"/>
  <c r="AK75" i="29"/>
  <c r="AM75" i="29"/>
  <c r="AL75" i="29"/>
  <c r="W76" i="29"/>
  <c r="A67" i="29"/>
  <c r="J67" i="29"/>
  <c r="M70" i="29"/>
  <c r="L70" i="29"/>
  <c r="Q71" i="29"/>
  <c r="U71" i="29"/>
  <c r="S67" i="28"/>
  <c r="AD67" i="28"/>
  <c r="H66" i="28"/>
  <c r="B66" i="28"/>
  <c r="J66" i="28"/>
  <c r="A66" i="28"/>
  <c r="M66" i="28"/>
  <c r="L66" i="28"/>
  <c r="Q67" i="28"/>
  <c r="U67" i="28"/>
  <c r="AK74" i="32"/>
  <c r="AM74" i="32"/>
  <c r="AL74" i="32"/>
  <c r="W75" i="32"/>
  <c r="F68" i="28"/>
  <c r="R68" i="28"/>
  <c r="I68" i="28"/>
  <c r="B67" i="32"/>
  <c r="H67" i="32"/>
  <c r="J67" i="30"/>
  <c r="A67" i="30"/>
  <c r="I68" i="31"/>
  <c r="F68" i="31"/>
  <c r="R68" i="31"/>
  <c r="A67" i="32"/>
  <c r="J67" i="32"/>
  <c r="I68" i="30"/>
  <c r="F68" i="30"/>
  <c r="R68" i="30"/>
  <c r="S68" i="30"/>
  <c r="AD68" i="30"/>
  <c r="F69" i="29"/>
  <c r="R69" i="29"/>
  <c r="F68" i="32"/>
  <c r="R68" i="32"/>
  <c r="I68" i="32"/>
  <c r="S68" i="32"/>
  <c r="AD68" i="32"/>
  <c r="H67" i="30"/>
  <c r="B67" i="30"/>
  <c r="AM68" i="28"/>
  <c r="AL68" i="28"/>
  <c r="AK68" i="28"/>
  <c r="W69" i="28"/>
  <c r="I68" i="33"/>
  <c r="F68" i="33"/>
  <c r="R68" i="33"/>
  <c r="M68" i="33"/>
  <c r="L68" i="33"/>
  <c r="Q69" i="33"/>
  <c r="U69" i="33"/>
  <c r="J67" i="33"/>
  <c r="A67" i="33"/>
  <c r="AK77" i="33"/>
  <c r="AM77" i="33"/>
  <c r="AL77" i="33"/>
  <c r="W78" i="33"/>
  <c r="H67" i="33"/>
  <c r="B67" i="33"/>
  <c r="S68" i="33"/>
  <c r="AD68" i="33"/>
  <c r="M65" i="32"/>
  <c r="L65" i="32"/>
  <c r="Q66" i="32"/>
  <c r="U66" i="32"/>
  <c r="I69" i="29"/>
  <c r="A67" i="31"/>
  <c r="J67" i="31"/>
  <c r="L66" i="31"/>
  <c r="Q67" i="31"/>
  <c r="M66" i="31"/>
  <c r="U67" i="31"/>
  <c r="AM77" i="31"/>
  <c r="AK77" i="31"/>
  <c r="AL77" i="31"/>
  <c r="W78" i="31"/>
  <c r="B67" i="31"/>
  <c r="H67" i="31"/>
  <c r="S68" i="31"/>
  <c r="AD68" i="31"/>
  <c r="AM76" i="30"/>
  <c r="AL76" i="30"/>
  <c r="AK76" i="30"/>
  <c r="W77" i="30"/>
  <c r="M67" i="30"/>
  <c r="L67" i="30"/>
  <c r="Q68" i="30"/>
  <c r="U68" i="30"/>
  <c r="M71" i="29"/>
  <c r="L71" i="29"/>
  <c r="Q72" i="29"/>
  <c r="U72" i="29"/>
  <c r="H68" i="29"/>
  <c r="B68" i="29"/>
  <c r="AM76" i="29"/>
  <c r="AL76" i="29"/>
  <c r="AK76" i="29"/>
  <c r="W77" i="29"/>
  <c r="J68" i="29"/>
  <c r="A68" i="29"/>
  <c r="S69" i="29"/>
  <c r="AD69" i="29"/>
  <c r="S68" i="28"/>
  <c r="AD68" i="28"/>
  <c r="A67" i="28"/>
  <c r="J67" i="28"/>
  <c r="H67" i="28"/>
  <c r="B67" i="28"/>
  <c r="M67" i="28"/>
  <c r="L67" i="28"/>
  <c r="Q68" i="28"/>
  <c r="U68" i="28"/>
  <c r="AK75" i="32"/>
  <c r="AL75" i="32"/>
  <c r="AM75" i="32"/>
  <c r="W76" i="32"/>
  <c r="F70" i="29"/>
  <c r="R70" i="29"/>
  <c r="I69" i="31"/>
  <c r="F69" i="31"/>
  <c r="R69" i="31"/>
  <c r="F69" i="30"/>
  <c r="R69" i="30"/>
  <c r="I69" i="30"/>
  <c r="S69" i="30"/>
  <c r="AD69" i="30"/>
  <c r="F69" i="32"/>
  <c r="R69" i="32"/>
  <c r="I69" i="32"/>
  <c r="S69" i="32"/>
  <c r="AD69" i="32"/>
  <c r="H68" i="32"/>
  <c r="B68" i="32"/>
  <c r="B68" i="30"/>
  <c r="H68" i="30"/>
  <c r="F69" i="28"/>
  <c r="R69" i="28"/>
  <c r="I69" i="28"/>
  <c r="A68" i="32"/>
  <c r="J68" i="32"/>
  <c r="J68" i="30"/>
  <c r="A68" i="30"/>
  <c r="AM69" i="28"/>
  <c r="AL69" i="28"/>
  <c r="AK69" i="28"/>
  <c r="W70" i="28"/>
  <c r="F69" i="33"/>
  <c r="R69" i="33"/>
  <c r="I69" i="33"/>
  <c r="B68" i="33"/>
  <c r="H68" i="33"/>
  <c r="A68" i="33"/>
  <c r="J68" i="33"/>
  <c r="L69" i="33"/>
  <c r="Q70" i="33"/>
  <c r="M69" i="33"/>
  <c r="U70" i="33"/>
  <c r="S69" i="33"/>
  <c r="AD69" i="33"/>
  <c r="AL78" i="33"/>
  <c r="AK78" i="33"/>
  <c r="AM78" i="33"/>
  <c r="W79" i="33"/>
  <c r="M66" i="32"/>
  <c r="L66" i="32"/>
  <c r="Q67" i="32"/>
  <c r="U67" i="32"/>
  <c r="I70" i="29"/>
  <c r="H68" i="31"/>
  <c r="B68" i="31"/>
  <c r="S69" i="31"/>
  <c r="AD69" i="31"/>
  <c r="J68" i="31"/>
  <c r="A68" i="31"/>
  <c r="AM78" i="31"/>
  <c r="AL78" i="31"/>
  <c r="AK78" i="31"/>
  <c r="W79" i="31"/>
  <c r="L67" i="31"/>
  <c r="Q68" i="31"/>
  <c r="M67" i="31"/>
  <c r="U68" i="31"/>
  <c r="AL77" i="30"/>
  <c r="AM77" i="30"/>
  <c r="AK77" i="30"/>
  <c r="W78" i="30"/>
  <c r="M68" i="30"/>
  <c r="L68" i="30"/>
  <c r="Q69" i="30"/>
  <c r="U69" i="30"/>
  <c r="S70" i="29"/>
  <c r="AD70" i="29"/>
  <c r="J69" i="29"/>
  <c r="A69" i="29"/>
  <c r="AK77" i="29"/>
  <c r="AL77" i="29"/>
  <c r="AM77" i="29"/>
  <c r="W78" i="29"/>
  <c r="B69" i="29"/>
  <c r="H69" i="29"/>
  <c r="L72" i="29"/>
  <c r="Q73" i="29"/>
  <c r="M72" i="29"/>
  <c r="U73" i="29"/>
  <c r="S69" i="28"/>
  <c r="AD69" i="28"/>
  <c r="B68" i="28"/>
  <c r="H68" i="28"/>
  <c r="A68" i="28"/>
  <c r="J68" i="28"/>
  <c r="M68" i="28"/>
  <c r="L68" i="28"/>
  <c r="Q69" i="28"/>
  <c r="U69" i="28"/>
  <c r="AK76" i="32"/>
  <c r="AM76" i="32"/>
  <c r="W77" i="32"/>
  <c r="AL76" i="32"/>
  <c r="I70" i="31"/>
  <c r="F70" i="31"/>
  <c r="R70" i="31"/>
  <c r="J69" i="32"/>
  <c r="A69" i="32"/>
  <c r="A69" i="30"/>
  <c r="J69" i="30"/>
  <c r="F70" i="28"/>
  <c r="R70" i="28"/>
  <c r="I70" i="28"/>
  <c r="F71" i="29"/>
  <c r="R71" i="29"/>
  <c r="I70" i="32"/>
  <c r="F70" i="32"/>
  <c r="R70" i="32"/>
  <c r="S70" i="32"/>
  <c r="AD70" i="32"/>
  <c r="B69" i="30"/>
  <c r="H69" i="30"/>
  <c r="H69" i="32"/>
  <c r="B69" i="32"/>
  <c r="I70" i="30"/>
  <c r="F70" i="30"/>
  <c r="R70" i="30"/>
  <c r="S70" i="30"/>
  <c r="AD70" i="30"/>
  <c r="AL70" i="28"/>
  <c r="AM70" i="28"/>
  <c r="AK70" i="28"/>
  <c r="W71" i="28"/>
  <c r="F70" i="33"/>
  <c r="R70" i="33"/>
  <c r="I70" i="33"/>
  <c r="AL79" i="33"/>
  <c r="AK79" i="33"/>
  <c r="AM79" i="33"/>
  <c r="W80" i="33"/>
  <c r="S70" i="33"/>
  <c r="AD70" i="33"/>
  <c r="L70" i="33"/>
  <c r="Q71" i="33"/>
  <c r="M70" i="33"/>
  <c r="U71" i="33"/>
  <c r="H69" i="33"/>
  <c r="B69" i="33"/>
  <c r="J69" i="33"/>
  <c r="A69" i="33"/>
  <c r="M67" i="32"/>
  <c r="L67" i="32"/>
  <c r="Q68" i="32"/>
  <c r="U68" i="32"/>
  <c r="I71" i="29"/>
  <c r="J69" i="31"/>
  <c r="A69" i="31"/>
  <c r="L68" i="31"/>
  <c r="Q69" i="31"/>
  <c r="M68" i="31"/>
  <c r="U69" i="31"/>
  <c r="S70" i="31"/>
  <c r="AD70" i="31"/>
  <c r="AL79" i="31"/>
  <c r="AK79" i="31"/>
  <c r="AM79" i="31"/>
  <c r="W80" i="31"/>
  <c r="B69" i="31"/>
  <c r="H69" i="31"/>
  <c r="AL78" i="30"/>
  <c r="AM78" i="30"/>
  <c r="AK78" i="30"/>
  <c r="W79" i="30"/>
  <c r="L69" i="30"/>
  <c r="Q70" i="30"/>
  <c r="M69" i="30"/>
  <c r="U70" i="30"/>
  <c r="M73" i="29"/>
  <c r="L73" i="29"/>
  <c r="Q74" i="29"/>
  <c r="U74" i="29"/>
  <c r="S71" i="29"/>
  <c r="AD71" i="29"/>
  <c r="AL78" i="29"/>
  <c r="AK78" i="29"/>
  <c r="AM78" i="29"/>
  <c r="W79" i="29"/>
  <c r="J70" i="29"/>
  <c r="A70" i="29"/>
  <c r="B70" i="29"/>
  <c r="H70" i="29"/>
  <c r="A69" i="28"/>
  <c r="J69" i="28"/>
  <c r="S70" i="28"/>
  <c r="AD70" i="28"/>
  <c r="B69" i="28"/>
  <c r="H69" i="28"/>
  <c r="L69" i="28"/>
  <c r="Q70" i="28"/>
  <c r="M69" i="28"/>
  <c r="U70" i="28"/>
  <c r="AM77" i="32"/>
  <c r="AL77" i="32"/>
  <c r="AK77" i="32"/>
  <c r="W78" i="32"/>
  <c r="I71" i="32"/>
  <c r="F71" i="32"/>
  <c r="R71" i="32"/>
  <c r="S71" i="32"/>
  <c r="AD71" i="32"/>
  <c r="A70" i="30"/>
  <c r="J70" i="30"/>
  <c r="H70" i="30"/>
  <c r="B70" i="30"/>
  <c r="H70" i="32"/>
  <c r="B70" i="32"/>
  <c r="F71" i="28"/>
  <c r="R71" i="28"/>
  <c r="I71" i="28"/>
  <c r="F72" i="29"/>
  <c r="R72" i="29"/>
  <c r="I71" i="31"/>
  <c r="F71" i="31"/>
  <c r="R71" i="31"/>
  <c r="F71" i="30"/>
  <c r="R71" i="30"/>
  <c r="I71" i="30"/>
  <c r="S71" i="30"/>
  <c r="AD71" i="30"/>
  <c r="J70" i="32"/>
  <c r="A70" i="32"/>
  <c r="AL71" i="28"/>
  <c r="AM71" i="28"/>
  <c r="AK71" i="28"/>
  <c r="W72" i="28"/>
  <c r="I71" i="33"/>
  <c r="F71" i="33"/>
  <c r="R71" i="33"/>
  <c r="H70" i="33"/>
  <c r="B70" i="33"/>
  <c r="AL80" i="33"/>
  <c r="AK80" i="33"/>
  <c r="AM80" i="33"/>
  <c r="W81" i="33"/>
  <c r="A70" i="33"/>
  <c r="J70" i="33"/>
  <c r="M71" i="33"/>
  <c r="L71" i="33"/>
  <c r="Q72" i="33"/>
  <c r="U72" i="33"/>
  <c r="S71" i="33"/>
  <c r="AD71" i="33"/>
  <c r="L68" i="32"/>
  <c r="Q69" i="32"/>
  <c r="M68" i="32"/>
  <c r="U69" i="32"/>
  <c r="I72" i="29"/>
  <c r="S71" i="31"/>
  <c r="AD71" i="31"/>
  <c r="B70" i="31"/>
  <c r="H70" i="31"/>
  <c r="M69" i="31"/>
  <c r="L69" i="31"/>
  <c r="Q70" i="31"/>
  <c r="U70" i="31"/>
  <c r="AK80" i="31"/>
  <c r="AL80" i="31"/>
  <c r="AM80" i="31"/>
  <c r="W81" i="31"/>
  <c r="J70" i="31"/>
  <c r="A70" i="31"/>
  <c r="AL79" i="30"/>
  <c r="AK79" i="30"/>
  <c r="AM79" i="30"/>
  <c r="W80" i="30"/>
  <c r="M70" i="30"/>
  <c r="L70" i="30"/>
  <c r="Q71" i="30"/>
  <c r="U71" i="30"/>
  <c r="B71" i="29"/>
  <c r="H71" i="29"/>
  <c r="A71" i="29"/>
  <c r="J71" i="29"/>
  <c r="L74" i="29"/>
  <c r="Q75" i="29"/>
  <c r="M74" i="29"/>
  <c r="U75" i="29"/>
  <c r="AM79" i="29"/>
  <c r="AL79" i="29"/>
  <c r="AK79" i="29"/>
  <c r="W80" i="29"/>
  <c r="S72" i="29"/>
  <c r="AD72" i="29"/>
  <c r="J70" i="28"/>
  <c r="A70" i="28"/>
  <c r="S71" i="28"/>
  <c r="AD71" i="28"/>
  <c r="H70" i="28"/>
  <c r="B70" i="28"/>
  <c r="M70" i="28"/>
  <c r="L70" i="28"/>
  <c r="Q71" i="28"/>
  <c r="U71" i="28"/>
  <c r="AL78" i="32"/>
  <c r="AK78" i="32"/>
  <c r="AM78" i="32"/>
  <c r="W79" i="32"/>
  <c r="F73" i="29"/>
  <c r="R73" i="29"/>
  <c r="B71" i="30"/>
  <c r="H71" i="30"/>
  <c r="F72" i="32"/>
  <c r="R72" i="32"/>
  <c r="I72" i="32"/>
  <c r="S72" i="32"/>
  <c r="AD72" i="32"/>
  <c r="F72" i="31"/>
  <c r="R72" i="31"/>
  <c r="I72" i="31"/>
  <c r="I72" i="30"/>
  <c r="F72" i="30"/>
  <c r="R72" i="30"/>
  <c r="S72" i="30"/>
  <c r="AD72" i="30"/>
  <c r="A71" i="30"/>
  <c r="J71" i="30"/>
  <c r="H71" i="32"/>
  <c r="B71" i="32"/>
  <c r="F72" i="28"/>
  <c r="R72" i="28"/>
  <c r="I72" i="28"/>
  <c r="A71" i="32"/>
  <c r="J71" i="32"/>
  <c r="AL72" i="28"/>
  <c r="AK72" i="28"/>
  <c r="AM72" i="28"/>
  <c r="W73" i="28"/>
  <c r="I72" i="33"/>
  <c r="F72" i="33"/>
  <c r="R72" i="33"/>
  <c r="J71" i="33"/>
  <c r="A71" i="33"/>
  <c r="M72" i="33"/>
  <c r="L72" i="33"/>
  <c r="Q73" i="33"/>
  <c r="U73" i="33"/>
  <c r="AK81" i="33"/>
  <c r="AM81" i="33"/>
  <c r="AL81" i="33"/>
  <c r="W82" i="33"/>
  <c r="H71" i="33"/>
  <c r="B71" i="33"/>
  <c r="S72" i="33"/>
  <c r="AD72" i="33"/>
  <c r="M69" i="32"/>
  <c r="L69" i="32"/>
  <c r="Q70" i="32"/>
  <c r="U70" i="32"/>
  <c r="I73" i="29"/>
  <c r="S72" i="31"/>
  <c r="AD72" i="31"/>
  <c r="J71" i="31"/>
  <c r="A71" i="31"/>
  <c r="H71" i="31"/>
  <c r="B71" i="31"/>
  <c r="AM81" i="31"/>
  <c r="AL81" i="31"/>
  <c r="AK81" i="31"/>
  <c r="W82" i="31"/>
  <c r="M70" i="31"/>
  <c r="L70" i="31"/>
  <c r="Q71" i="31"/>
  <c r="U71" i="31"/>
  <c r="AM80" i="30"/>
  <c r="AL80" i="30"/>
  <c r="AK80" i="30"/>
  <c r="W81" i="30"/>
  <c r="M71" i="30"/>
  <c r="L71" i="30"/>
  <c r="Q72" i="30"/>
  <c r="U72" i="30"/>
  <c r="S73" i="29"/>
  <c r="AD73" i="29"/>
  <c r="H72" i="29"/>
  <c r="B72" i="29"/>
  <c r="AL80" i="29"/>
  <c r="AK80" i="29"/>
  <c r="AM80" i="29"/>
  <c r="W81" i="29"/>
  <c r="M75" i="29"/>
  <c r="L75" i="29"/>
  <c r="Q76" i="29"/>
  <c r="U76" i="29"/>
  <c r="J72" i="29"/>
  <c r="A72" i="29"/>
  <c r="S72" i="28"/>
  <c r="AD72" i="28"/>
  <c r="A71" i="28"/>
  <c r="J71" i="28"/>
  <c r="H71" i="28"/>
  <c r="B71" i="28"/>
  <c r="M71" i="28"/>
  <c r="L71" i="28"/>
  <c r="Q72" i="28"/>
  <c r="U72" i="28"/>
  <c r="AL79" i="32"/>
  <c r="AK79" i="32"/>
  <c r="W80" i="32"/>
  <c r="AM79" i="32"/>
  <c r="F73" i="32"/>
  <c r="R73" i="32"/>
  <c r="I73" i="32"/>
  <c r="S73" i="32"/>
  <c r="AD73" i="32"/>
  <c r="I73" i="31"/>
  <c r="F73" i="31"/>
  <c r="R73" i="31"/>
  <c r="B72" i="30"/>
  <c r="H72" i="30"/>
  <c r="H72" i="32"/>
  <c r="B72" i="32"/>
  <c r="J72" i="32"/>
  <c r="A72" i="32"/>
  <c r="F73" i="28"/>
  <c r="R73" i="28"/>
  <c r="I73" i="28"/>
  <c r="I74" i="29"/>
  <c r="F74" i="29"/>
  <c r="R74" i="29"/>
  <c r="F73" i="30"/>
  <c r="R73" i="30"/>
  <c r="I73" i="30"/>
  <c r="S73" i="30"/>
  <c r="AD73" i="30"/>
  <c r="A72" i="30"/>
  <c r="J72" i="30"/>
  <c r="AM73" i="28"/>
  <c r="AL73" i="28"/>
  <c r="AK73" i="28"/>
  <c r="W74" i="28"/>
  <c r="I73" i="33"/>
  <c r="F73" i="33"/>
  <c r="R73" i="33"/>
  <c r="H72" i="33"/>
  <c r="B72" i="33"/>
  <c r="S73" i="33"/>
  <c r="AD73" i="33"/>
  <c r="J72" i="33"/>
  <c r="A72" i="33"/>
  <c r="AM82" i="33"/>
  <c r="AL82" i="33"/>
  <c r="AK82" i="33"/>
  <c r="W83" i="33"/>
  <c r="M73" i="33"/>
  <c r="L73" i="33"/>
  <c r="Q74" i="33"/>
  <c r="U74" i="33"/>
  <c r="M70" i="32"/>
  <c r="L70" i="32"/>
  <c r="Q71" i="32"/>
  <c r="U71" i="32"/>
  <c r="M71" i="31"/>
  <c r="L71" i="31"/>
  <c r="Q72" i="31"/>
  <c r="U72" i="31"/>
  <c r="S73" i="31"/>
  <c r="AD73" i="31"/>
  <c r="AK82" i="31"/>
  <c r="AL82" i="31"/>
  <c r="AM82" i="31"/>
  <c r="W83" i="31"/>
  <c r="A72" i="31"/>
  <c r="J72" i="31"/>
  <c r="H72" i="31"/>
  <c r="B72" i="31"/>
  <c r="AM81" i="30"/>
  <c r="AL81" i="30"/>
  <c r="AK81" i="30"/>
  <c r="W82" i="30"/>
  <c r="M72" i="30"/>
  <c r="L72" i="30"/>
  <c r="Q73" i="30"/>
  <c r="U73" i="30"/>
  <c r="AK81" i="29"/>
  <c r="AL81" i="29"/>
  <c r="AM81" i="29"/>
  <c r="W82" i="29"/>
  <c r="S74" i="29"/>
  <c r="AD74" i="29"/>
  <c r="M76" i="29"/>
  <c r="L76" i="29"/>
  <c r="Q77" i="29"/>
  <c r="U77" i="29"/>
  <c r="B73" i="29"/>
  <c r="H73" i="29"/>
  <c r="J73" i="29"/>
  <c r="A73" i="29"/>
  <c r="A72" i="28"/>
  <c r="J72" i="28"/>
  <c r="S73" i="28"/>
  <c r="AD73" i="28"/>
  <c r="H72" i="28"/>
  <c r="B72" i="28"/>
  <c r="M72" i="28"/>
  <c r="L72" i="28"/>
  <c r="Q73" i="28"/>
  <c r="U73" i="28"/>
  <c r="AM80" i="32"/>
  <c r="AL80" i="32"/>
  <c r="AK80" i="32"/>
  <c r="W81" i="32"/>
  <c r="I74" i="31"/>
  <c r="F74" i="31"/>
  <c r="R74" i="31"/>
  <c r="I74" i="30"/>
  <c r="F74" i="30"/>
  <c r="R74" i="30"/>
  <c r="S74" i="30"/>
  <c r="AD74" i="30"/>
  <c r="F74" i="28"/>
  <c r="I74" i="28"/>
  <c r="J73" i="30"/>
  <c r="A73" i="30"/>
  <c r="H73" i="32"/>
  <c r="B73" i="32"/>
  <c r="H73" i="30"/>
  <c r="B73" i="30"/>
  <c r="A73" i="32"/>
  <c r="J73" i="32"/>
  <c r="I75" i="29"/>
  <c r="F75" i="29"/>
  <c r="I74" i="32"/>
  <c r="F74" i="32"/>
  <c r="R74" i="32"/>
  <c r="S74" i="32"/>
  <c r="AD74" i="32"/>
  <c r="AM74" i="28"/>
  <c r="AL74" i="28"/>
  <c r="AK74" i="28"/>
  <c r="W75" i="28"/>
  <c r="F74" i="33"/>
  <c r="R74" i="33"/>
  <c r="I74" i="33"/>
  <c r="L74" i="33"/>
  <c r="Q75" i="33"/>
  <c r="M74" i="33"/>
  <c r="U75" i="33"/>
  <c r="S74" i="33"/>
  <c r="AD74" i="33"/>
  <c r="H73" i="33"/>
  <c r="B73" i="33"/>
  <c r="A73" i="33"/>
  <c r="J73" i="33"/>
  <c r="AM83" i="33"/>
  <c r="AL83" i="33"/>
  <c r="AK83" i="33"/>
  <c r="W84" i="33"/>
  <c r="M71" i="32"/>
  <c r="L71" i="32"/>
  <c r="Q72" i="32"/>
  <c r="U72" i="32"/>
  <c r="L72" i="31"/>
  <c r="Q73" i="31"/>
  <c r="M72" i="31"/>
  <c r="U73" i="31"/>
  <c r="AK83" i="31"/>
  <c r="AM83" i="31"/>
  <c r="AL83" i="31"/>
  <c r="W84" i="31"/>
  <c r="S74" i="31"/>
  <c r="AD74" i="31"/>
  <c r="A73" i="31"/>
  <c r="J73" i="31"/>
  <c r="H73" i="31"/>
  <c r="B73" i="31"/>
  <c r="L73" i="30"/>
  <c r="Q74" i="30"/>
  <c r="M73" i="30"/>
  <c r="U74" i="30"/>
  <c r="AL82" i="30"/>
  <c r="AK82" i="30"/>
  <c r="AM82" i="30"/>
  <c r="W83" i="30"/>
  <c r="M77" i="29"/>
  <c r="L77" i="29"/>
  <c r="Q78" i="29"/>
  <c r="U78" i="29"/>
  <c r="J74" i="29"/>
  <c r="A74" i="29"/>
  <c r="AK82" i="29"/>
  <c r="AM82" i="29"/>
  <c r="AL82" i="29"/>
  <c r="W83" i="29"/>
  <c r="H74" i="29"/>
  <c r="B74" i="29"/>
  <c r="R75" i="29"/>
  <c r="S75" i="29"/>
  <c r="AD75" i="29"/>
  <c r="S74" i="28"/>
  <c r="AD74" i="28"/>
  <c r="R74" i="28"/>
  <c r="A73" i="28"/>
  <c r="J73" i="28"/>
  <c r="H73" i="28"/>
  <c r="B73" i="28"/>
  <c r="L73" i="28"/>
  <c r="Q74" i="28"/>
  <c r="M73" i="28"/>
  <c r="U74" i="28"/>
  <c r="AL81" i="32"/>
  <c r="AM81" i="32"/>
  <c r="AK81" i="32"/>
  <c r="W83" i="32"/>
  <c r="W84" i="32"/>
  <c r="W82" i="32"/>
  <c r="F75" i="28"/>
  <c r="R75" i="28"/>
  <c r="I75" i="28"/>
  <c r="I76" i="29"/>
  <c r="F76" i="29"/>
  <c r="R76" i="29"/>
  <c r="F75" i="31"/>
  <c r="R75" i="31"/>
  <c r="I75" i="31"/>
  <c r="H74" i="32"/>
  <c r="B74" i="32"/>
  <c r="H74" i="30"/>
  <c r="B74" i="30"/>
  <c r="J74" i="32"/>
  <c r="A74" i="32"/>
  <c r="I75" i="30"/>
  <c r="F75" i="30"/>
  <c r="R75" i="30"/>
  <c r="S75" i="30"/>
  <c r="AD75" i="30"/>
  <c r="I75" i="32"/>
  <c r="F75" i="32"/>
  <c r="R75" i="32"/>
  <c r="S75" i="32"/>
  <c r="AD75" i="32"/>
  <c r="A74" i="30"/>
  <c r="J74" i="30"/>
  <c r="AL75" i="28"/>
  <c r="AM75" i="28"/>
  <c r="AK75" i="28"/>
  <c r="W76" i="28"/>
  <c r="F75" i="33"/>
  <c r="R75" i="33"/>
  <c r="I75" i="33"/>
  <c r="AM84" i="33"/>
  <c r="AL84" i="33"/>
  <c r="AK84" i="33"/>
  <c r="W85" i="33"/>
  <c r="A74" i="33"/>
  <c r="J74" i="33"/>
  <c r="S75" i="33"/>
  <c r="AD75" i="33"/>
  <c r="M75" i="33"/>
  <c r="L75" i="33"/>
  <c r="Q76" i="33"/>
  <c r="U76" i="33"/>
  <c r="H74" i="33"/>
  <c r="B74" i="33"/>
  <c r="M72" i="32"/>
  <c r="L72" i="32"/>
  <c r="Q73" i="32"/>
  <c r="U73" i="32"/>
  <c r="AK83" i="32"/>
  <c r="S75" i="31"/>
  <c r="AD75" i="31"/>
  <c r="H74" i="31"/>
  <c r="B74" i="31"/>
  <c r="J74" i="31"/>
  <c r="A74" i="31"/>
  <c r="AL84" i="31"/>
  <c r="AK84" i="31"/>
  <c r="AM84" i="31"/>
  <c r="W85" i="31"/>
  <c r="L73" i="31"/>
  <c r="Q74" i="31"/>
  <c r="M73" i="31"/>
  <c r="U74" i="31"/>
  <c r="M74" i="30"/>
  <c r="L74" i="30"/>
  <c r="Q75" i="30"/>
  <c r="U75" i="30"/>
  <c r="AK83" i="30"/>
  <c r="AM83" i="30"/>
  <c r="AL83" i="30"/>
  <c r="W84" i="30"/>
  <c r="AM83" i="29"/>
  <c r="AL83" i="29"/>
  <c r="AK83" i="29"/>
  <c r="W84" i="29"/>
  <c r="A75" i="29"/>
  <c r="J75" i="29"/>
  <c r="S76" i="29"/>
  <c r="AD76" i="29"/>
  <c r="L78" i="29"/>
  <c r="Q79" i="29"/>
  <c r="M78" i="29"/>
  <c r="U79" i="29"/>
  <c r="B75" i="29"/>
  <c r="H75" i="29"/>
  <c r="A74" i="28"/>
  <c r="J74" i="28"/>
  <c r="B74" i="28"/>
  <c r="H74" i="28"/>
  <c r="S75" i="28"/>
  <c r="AD75" i="28"/>
  <c r="M74" i="28"/>
  <c r="L74" i="28"/>
  <c r="Q75" i="28"/>
  <c r="U75" i="28"/>
  <c r="AL83" i="32"/>
  <c r="AM83" i="32"/>
  <c r="AL82" i="32"/>
  <c r="AK82" i="32"/>
  <c r="AM82" i="32"/>
  <c r="F76" i="32"/>
  <c r="R76" i="32"/>
  <c r="I76" i="32"/>
  <c r="S76" i="32"/>
  <c r="AD76" i="32"/>
  <c r="I76" i="30"/>
  <c r="F76" i="30"/>
  <c r="R76" i="30"/>
  <c r="S76" i="30"/>
  <c r="AD76" i="30"/>
  <c r="J75" i="30"/>
  <c r="A75" i="30"/>
  <c r="F76" i="31"/>
  <c r="R76" i="31"/>
  <c r="I76" i="31"/>
  <c r="H75" i="32"/>
  <c r="B75" i="32"/>
  <c r="B75" i="30"/>
  <c r="H75" i="30"/>
  <c r="F76" i="28"/>
  <c r="R76" i="28"/>
  <c r="I76" i="28"/>
  <c r="I77" i="29"/>
  <c r="F77" i="29"/>
  <c r="R77" i="29"/>
  <c r="A75" i="32"/>
  <c r="J75" i="32"/>
  <c r="AM76" i="28"/>
  <c r="AL76" i="28"/>
  <c r="AK76" i="28"/>
  <c r="W77" i="28"/>
  <c r="I76" i="33"/>
  <c r="F76" i="33"/>
  <c r="R76" i="33"/>
  <c r="S76" i="33"/>
  <c r="AD76" i="33"/>
  <c r="AK85" i="33"/>
  <c r="AM85" i="33"/>
  <c r="AL85" i="33"/>
  <c r="W86" i="33"/>
  <c r="M76" i="33"/>
  <c r="L76" i="33"/>
  <c r="Q77" i="33"/>
  <c r="U77" i="33"/>
  <c r="A75" i="33"/>
  <c r="J75" i="33"/>
  <c r="H75" i="33"/>
  <c r="B75" i="33"/>
  <c r="AL84" i="32"/>
  <c r="AK84" i="32"/>
  <c r="AM84" i="32"/>
  <c r="W85" i="32"/>
  <c r="M73" i="32"/>
  <c r="L73" i="32"/>
  <c r="Q74" i="32"/>
  <c r="U74" i="32"/>
  <c r="M74" i="31"/>
  <c r="L74" i="31"/>
  <c r="Q75" i="31"/>
  <c r="U75" i="31"/>
  <c r="H75" i="31"/>
  <c r="B75" i="31"/>
  <c r="AL85" i="31"/>
  <c r="AK85" i="31"/>
  <c r="AM85" i="31"/>
  <c r="W86" i="31"/>
  <c r="S76" i="31"/>
  <c r="AD76" i="31"/>
  <c r="J75" i="31"/>
  <c r="A75" i="31"/>
  <c r="AK84" i="30"/>
  <c r="AL84" i="30"/>
  <c r="AM84" i="30"/>
  <c r="W85" i="30"/>
  <c r="M75" i="30"/>
  <c r="L75" i="30"/>
  <c r="Q76" i="30"/>
  <c r="U76" i="30"/>
  <c r="AM84" i="29"/>
  <c r="AL84" i="29"/>
  <c r="AK84" i="29"/>
  <c r="W85" i="29"/>
  <c r="H76" i="29"/>
  <c r="B76" i="29"/>
  <c r="M79" i="29"/>
  <c r="L79" i="29"/>
  <c r="Q80" i="29"/>
  <c r="U80" i="29"/>
  <c r="S77" i="29"/>
  <c r="AD77" i="29"/>
  <c r="J76" i="29"/>
  <c r="A76" i="29"/>
  <c r="J75" i="28"/>
  <c r="A75" i="28"/>
  <c r="S76" i="28"/>
  <c r="AD76" i="28"/>
  <c r="B75" i="28"/>
  <c r="H75" i="28"/>
  <c r="M75" i="28"/>
  <c r="L75" i="28"/>
  <c r="Q76" i="28"/>
  <c r="U76" i="28"/>
  <c r="F78" i="29"/>
  <c r="R78" i="29"/>
  <c r="I78" i="29"/>
  <c r="I77" i="31"/>
  <c r="F77" i="31"/>
  <c r="R77" i="31"/>
  <c r="F77" i="28"/>
  <c r="R77" i="28"/>
  <c r="I77" i="28"/>
  <c r="B76" i="30"/>
  <c r="H76" i="30"/>
  <c r="H76" i="32"/>
  <c r="B76" i="32"/>
  <c r="F77" i="30"/>
  <c r="R77" i="30"/>
  <c r="I77" i="30"/>
  <c r="S77" i="30"/>
  <c r="AD77" i="30"/>
  <c r="A76" i="30"/>
  <c r="J76" i="30"/>
  <c r="J76" i="32"/>
  <c r="A76" i="32"/>
  <c r="F77" i="32"/>
  <c r="R77" i="32"/>
  <c r="I77" i="32"/>
  <c r="S77" i="32"/>
  <c r="AD77" i="32"/>
  <c r="AM77" i="28"/>
  <c r="AL77" i="28"/>
  <c r="AK77" i="28"/>
  <c r="W78" i="28"/>
  <c r="I77" i="33"/>
  <c r="F77" i="33"/>
  <c r="R77" i="33"/>
  <c r="M77" i="33"/>
  <c r="L77" i="33"/>
  <c r="Q78" i="33"/>
  <c r="U78" i="33"/>
  <c r="S77" i="33"/>
  <c r="AD77" i="33"/>
  <c r="J76" i="33"/>
  <c r="A76" i="33"/>
  <c r="AK86" i="33"/>
  <c r="AM86" i="33"/>
  <c r="AL86" i="33"/>
  <c r="W87" i="33"/>
  <c r="H76" i="33"/>
  <c r="B76" i="33"/>
  <c r="AL85" i="32"/>
  <c r="AM85" i="32"/>
  <c r="AK85" i="32"/>
  <c r="W86" i="32"/>
  <c r="L74" i="32"/>
  <c r="Q75" i="32"/>
  <c r="M74" i="32"/>
  <c r="U75" i="32"/>
  <c r="AM86" i="31"/>
  <c r="AL86" i="31"/>
  <c r="AK86" i="31"/>
  <c r="W87" i="31"/>
  <c r="M75" i="31"/>
  <c r="L75" i="31"/>
  <c r="Q76" i="31"/>
  <c r="U76" i="31"/>
  <c r="S77" i="31"/>
  <c r="AD77" i="31"/>
  <c r="A76" i="31"/>
  <c r="J76" i="31"/>
  <c r="H76" i="31"/>
  <c r="B76" i="31"/>
  <c r="AL85" i="30"/>
  <c r="AK85" i="30"/>
  <c r="AM85" i="30"/>
  <c r="W86" i="30"/>
  <c r="M76" i="30"/>
  <c r="L76" i="30"/>
  <c r="Q77" i="30"/>
  <c r="U77" i="30"/>
  <c r="AK85" i="29"/>
  <c r="AM85" i="29"/>
  <c r="AL85" i="29"/>
  <c r="W86" i="29"/>
  <c r="S78" i="29"/>
  <c r="AD78" i="29"/>
  <c r="H77" i="29"/>
  <c r="B77" i="29"/>
  <c r="A77" i="29"/>
  <c r="J77" i="29"/>
  <c r="M80" i="29"/>
  <c r="L80" i="29"/>
  <c r="Q81" i="29"/>
  <c r="U81" i="29"/>
  <c r="B76" i="28"/>
  <c r="H76" i="28"/>
  <c r="J76" i="28"/>
  <c r="A76" i="28"/>
  <c r="S77" i="28"/>
  <c r="AD77" i="28"/>
  <c r="M76" i="28"/>
  <c r="L76" i="28"/>
  <c r="Q77" i="28"/>
  <c r="U77" i="28"/>
  <c r="F78" i="28"/>
  <c r="R78" i="28"/>
  <c r="I78" i="28"/>
  <c r="I78" i="31"/>
  <c r="F78" i="31"/>
  <c r="R78" i="31"/>
  <c r="A77" i="32"/>
  <c r="J77" i="32"/>
  <c r="A77" i="30"/>
  <c r="J77" i="30"/>
  <c r="I78" i="32"/>
  <c r="F78" i="32"/>
  <c r="R78" i="32"/>
  <c r="S78" i="32"/>
  <c r="AD78" i="32"/>
  <c r="H77" i="30"/>
  <c r="B77" i="30"/>
  <c r="I79" i="29"/>
  <c r="F79" i="29"/>
  <c r="R79" i="29"/>
  <c r="H77" i="32"/>
  <c r="B77" i="32"/>
  <c r="I78" i="30"/>
  <c r="F78" i="30"/>
  <c r="R78" i="30"/>
  <c r="S78" i="30"/>
  <c r="AD78" i="30"/>
  <c r="AL78" i="28"/>
  <c r="AM78" i="28"/>
  <c r="AK78" i="28"/>
  <c r="W79" i="28"/>
  <c r="F78" i="33"/>
  <c r="R78" i="33"/>
  <c r="I78" i="33"/>
  <c r="S78" i="33"/>
  <c r="AD78" i="33"/>
  <c r="H77" i="33"/>
  <c r="B77" i="33"/>
  <c r="A77" i="33"/>
  <c r="J77" i="33"/>
  <c r="L78" i="33"/>
  <c r="Q79" i="33"/>
  <c r="M78" i="33"/>
  <c r="U79" i="33"/>
  <c r="AM87" i="33"/>
  <c r="AL87" i="33"/>
  <c r="AK87" i="33"/>
  <c r="W88" i="33"/>
  <c r="AM86" i="32"/>
  <c r="AL86" i="32"/>
  <c r="AK86" i="32"/>
  <c r="W87" i="32"/>
  <c r="M75" i="32"/>
  <c r="L75" i="32"/>
  <c r="Q76" i="32"/>
  <c r="U76" i="32"/>
  <c r="S78" i="31"/>
  <c r="AD78" i="31"/>
  <c r="AM87" i="31"/>
  <c r="AK87" i="31"/>
  <c r="AL87" i="31"/>
  <c r="W88" i="31"/>
  <c r="H77" i="31"/>
  <c r="B77" i="31"/>
  <c r="L76" i="31"/>
  <c r="Q77" i="31"/>
  <c r="M76" i="31"/>
  <c r="U77" i="31"/>
  <c r="A77" i="31"/>
  <c r="J77" i="31"/>
  <c r="AM86" i="30"/>
  <c r="AL86" i="30"/>
  <c r="AK86" i="30"/>
  <c r="W87" i="30"/>
  <c r="L77" i="30"/>
  <c r="Q78" i="30"/>
  <c r="M77" i="30"/>
  <c r="U78" i="30"/>
  <c r="M81" i="29"/>
  <c r="L81" i="29"/>
  <c r="Q82" i="29"/>
  <c r="U82" i="29"/>
  <c r="AL86" i="29"/>
  <c r="AK86" i="29"/>
  <c r="AM86" i="29"/>
  <c r="W87" i="29"/>
  <c r="H78" i="29"/>
  <c r="B78" i="29"/>
  <c r="A78" i="29"/>
  <c r="J78" i="29"/>
  <c r="S79" i="29"/>
  <c r="AD79" i="29"/>
  <c r="B77" i="28"/>
  <c r="H77" i="28"/>
  <c r="J77" i="28"/>
  <c r="A77" i="28"/>
  <c r="S78" i="28"/>
  <c r="AD78" i="28"/>
  <c r="L77" i="28"/>
  <c r="Q78" i="28"/>
  <c r="M77" i="28"/>
  <c r="U78" i="28"/>
  <c r="I80" i="29"/>
  <c r="F80" i="29"/>
  <c r="R80" i="29"/>
  <c r="F79" i="28"/>
  <c r="R79" i="28"/>
  <c r="I79" i="28"/>
  <c r="A78" i="30"/>
  <c r="J78" i="30"/>
  <c r="H78" i="32"/>
  <c r="B78" i="32"/>
  <c r="F79" i="30"/>
  <c r="R79" i="30"/>
  <c r="I79" i="30"/>
  <c r="S79" i="30"/>
  <c r="AD79" i="30"/>
  <c r="H78" i="30"/>
  <c r="B78" i="30"/>
  <c r="J78" i="32"/>
  <c r="A78" i="32"/>
  <c r="I79" i="31"/>
  <c r="I79" i="32"/>
  <c r="S79" i="32"/>
  <c r="AD79" i="32"/>
  <c r="AK79" i="28"/>
  <c r="AM79" i="28"/>
  <c r="AL79" i="28"/>
  <c r="W80" i="28"/>
  <c r="I79" i="33"/>
  <c r="F79" i="33"/>
  <c r="R79" i="33"/>
  <c r="AM88" i="33"/>
  <c r="AL88" i="33"/>
  <c r="AK88" i="33"/>
  <c r="W89" i="33"/>
  <c r="M79" i="33"/>
  <c r="L79" i="33"/>
  <c r="Q80" i="33"/>
  <c r="U80" i="33"/>
  <c r="H78" i="33"/>
  <c r="B78" i="33"/>
  <c r="A78" i="33"/>
  <c r="J78" i="33"/>
  <c r="S79" i="33"/>
  <c r="AD79" i="33"/>
  <c r="AK87" i="32"/>
  <c r="AM87" i="32"/>
  <c r="AL87" i="32"/>
  <c r="W88" i="32"/>
  <c r="M76" i="32"/>
  <c r="L76" i="32"/>
  <c r="Q77" i="32"/>
  <c r="U77" i="32"/>
  <c r="L77" i="31"/>
  <c r="Q78" i="31"/>
  <c r="M77" i="31"/>
  <c r="U78" i="31"/>
  <c r="S79" i="31"/>
  <c r="AD79" i="31"/>
  <c r="AL88" i="31"/>
  <c r="AK88" i="31"/>
  <c r="AM88" i="31"/>
  <c r="W89" i="31"/>
  <c r="H78" i="31"/>
  <c r="B78" i="31"/>
  <c r="J78" i="31"/>
  <c r="A78" i="31"/>
  <c r="AM87" i="30"/>
  <c r="AK87" i="30"/>
  <c r="AL87" i="30"/>
  <c r="W88" i="30"/>
  <c r="M78" i="30"/>
  <c r="L78" i="30"/>
  <c r="Q79" i="30"/>
  <c r="U79" i="30"/>
  <c r="A79" i="29"/>
  <c r="J79" i="29"/>
  <c r="AK87" i="29"/>
  <c r="AM87" i="29"/>
  <c r="AL87" i="29"/>
  <c r="W88" i="29"/>
  <c r="L82" i="29"/>
  <c r="Q83" i="29"/>
  <c r="M82" i="29"/>
  <c r="U83" i="29"/>
  <c r="H79" i="29"/>
  <c r="B79" i="29"/>
  <c r="S80" i="29"/>
  <c r="AD80" i="29"/>
  <c r="H78" i="28"/>
  <c r="B78" i="28"/>
  <c r="S79" i="28"/>
  <c r="AD79" i="28"/>
  <c r="J78" i="28"/>
  <c r="A78" i="28"/>
  <c r="M78" i="28"/>
  <c r="L78" i="28"/>
  <c r="Q79" i="28"/>
  <c r="U79" i="28"/>
  <c r="H79" i="32"/>
  <c r="B79" i="32"/>
  <c r="A79" i="32"/>
  <c r="J79" i="32"/>
  <c r="B79" i="30"/>
  <c r="H79" i="30"/>
  <c r="F80" i="28"/>
  <c r="I80" i="28"/>
  <c r="I81" i="29"/>
  <c r="F81" i="29"/>
  <c r="R81" i="29"/>
  <c r="I80" i="31"/>
  <c r="I80" i="32"/>
  <c r="S80" i="32"/>
  <c r="AD80" i="32"/>
  <c r="I80" i="30"/>
  <c r="F80" i="30"/>
  <c r="R80" i="30"/>
  <c r="S80" i="30"/>
  <c r="AD80" i="30"/>
  <c r="A79" i="30"/>
  <c r="J79" i="30"/>
  <c r="AM80" i="28"/>
  <c r="AL80" i="28"/>
  <c r="AK80" i="28"/>
  <c r="W81" i="28"/>
  <c r="I80" i="33"/>
  <c r="F80" i="33"/>
  <c r="R80" i="33"/>
  <c r="A79" i="33"/>
  <c r="J79" i="33"/>
  <c r="AL89" i="33"/>
  <c r="AK89" i="33"/>
  <c r="AM89" i="33"/>
  <c r="W90" i="33"/>
  <c r="M80" i="33"/>
  <c r="L80" i="33"/>
  <c r="Q81" i="33"/>
  <c r="U81" i="33"/>
  <c r="H79" i="33"/>
  <c r="B79" i="33"/>
  <c r="S80" i="33"/>
  <c r="AD80" i="33"/>
  <c r="M77" i="32"/>
  <c r="L77" i="32"/>
  <c r="Q78" i="32"/>
  <c r="U78" i="32"/>
  <c r="AM88" i="32"/>
  <c r="AL88" i="32"/>
  <c r="AK88" i="32"/>
  <c r="W89" i="32"/>
  <c r="B79" i="31"/>
  <c r="H79" i="31"/>
  <c r="AL89" i="31"/>
  <c r="AK89" i="31"/>
  <c r="AM89" i="31"/>
  <c r="W90" i="31"/>
  <c r="S80" i="31"/>
  <c r="AD80" i="31"/>
  <c r="M78" i="31"/>
  <c r="L78" i="31"/>
  <c r="Q79" i="31"/>
  <c r="U79" i="31"/>
  <c r="J79" i="31"/>
  <c r="A79" i="31"/>
  <c r="M79" i="30"/>
  <c r="L79" i="30"/>
  <c r="Q80" i="30"/>
  <c r="U80" i="30"/>
  <c r="AM88" i="30"/>
  <c r="AL88" i="30"/>
  <c r="AK88" i="30"/>
  <c r="W89" i="30"/>
  <c r="H80" i="29"/>
  <c r="B80" i="29"/>
  <c r="S81" i="29"/>
  <c r="AD81" i="29"/>
  <c r="J80" i="29"/>
  <c r="A80" i="29"/>
  <c r="AM88" i="29"/>
  <c r="AL88" i="29"/>
  <c r="AK88" i="29"/>
  <c r="W89" i="29"/>
  <c r="M83" i="29"/>
  <c r="L83" i="29"/>
  <c r="Q84" i="29"/>
  <c r="U84" i="29"/>
  <c r="A79" i="28"/>
  <c r="J79" i="28"/>
  <c r="R80" i="28"/>
  <c r="S80" i="28"/>
  <c r="AD80" i="28"/>
  <c r="B79" i="28"/>
  <c r="H79" i="28"/>
  <c r="M79" i="28"/>
  <c r="L79" i="28"/>
  <c r="Q80" i="28"/>
  <c r="U80" i="28"/>
  <c r="I81" i="32"/>
  <c r="S81" i="32"/>
  <c r="AD81" i="32"/>
  <c r="F81" i="28"/>
  <c r="R81" i="28"/>
  <c r="I81" i="28"/>
  <c r="H80" i="30"/>
  <c r="B80" i="30"/>
  <c r="H80" i="32"/>
  <c r="B80" i="32"/>
  <c r="F82" i="29"/>
  <c r="I82" i="29"/>
  <c r="I81" i="31"/>
  <c r="F81" i="30"/>
  <c r="R81" i="30"/>
  <c r="I81" i="30"/>
  <c r="S81" i="30"/>
  <c r="AD81" i="30"/>
  <c r="J80" i="30"/>
  <c r="A80" i="30"/>
  <c r="J80" i="32"/>
  <c r="A80" i="32"/>
  <c r="AK81" i="28"/>
  <c r="AL81" i="28"/>
  <c r="AM81" i="28"/>
  <c r="W82" i="28"/>
  <c r="F81" i="33"/>
  <c r="R81" i="33"/>
  <c r="I81" i="33"/>
  <c r="J80" i="33"/>
  <c r="A80" i="33"/>
  <c r="AM90" i="33"/>
  <c r="AL90" i="33"/>
  <c r="AK90" i="33"/>
  <c r="W91" i="33"/>
  <c r="H80" i="33"/>
  <c r="B80" i="33"/>
  <c r="S81" i="33"/>
  <c r="AD81" i="33"/>
  <c r="M81" i="33"/>
  <c r="L81" i="33"/>
  <c r="Q82" i="33"/>
  <c r="U82" i="33"/>
  <c r="AM89" i="32"/>
  <c r="AL89" i="32"/>
  <c r="AK89" i="32"/>
  <c r="W90" i="32"/>
  <c r="L78" i="32"/>
  <c r="Q79" i="32"/>
  <c r="M78" i="32"/>
  <c r="U79" i="32"/>
  <c r="A80" i="31"/>
  <c r="J80" i="31"/>
  <c r="H80" i="31"/>
  <c r="B80" i="31"/>
  <c r="M79" i="31"/>
  <c r="L79" i="31"/>
  <c r="Q80" i="31"/>
  <c r="U80" i="31"/>
  <c r="S81" i="31"/>
  <c r="AD81" i="31"/>
  <c r="AL90" i="31"/>
  <c r="AK90" i="31"/>
  <c r="AM90" i="31"/>
  <c r="W91" i="31"/>
  <c r="M80" i="30"/>
  <c r="L80" i="30"/>
  <c r="Q81" i="30"/>
  <c r="U81" i="30"/>
  <c r="AK89" i="30"/>
  <c r="AL89" i="30"/>
  <c r="AM89" i="30"/>
  <c r="W90" i="30"/>
  <c r="M84" i="29"/>
  <c r="L84" i="29"/>
  <c r="Q85" i="29"/>
  <c r="U85" i="29"/>
  <c r="S82" i="29"/>
  <c r="AD82" i="29"/>
  <c r="R82" i="29"/>
  <c r="H81" i="29"/>
  <c r="B81" i="29"/>
  <c r="A81" i="29"/>
  <c r="J81" i="29"/>
  <c r="AL89" i="29"/>
  <c r="AK89" i="29"/>
  <c r="AM89" i="29"/>
  <c r="W90" i="29"/>
  <c r="S81" i="28"/>
  <c r="AD81" i="28"/>
  <c r="H80" i="28"/>
  <c r="B80" i="28"/>
  <c r="A80" i="28"/>
  <c r="J80" i="28"/>
  <c r="M80" i="28"/>
  <c r="L80" i="28"/>
  <c r="Q81" i="28"/>
  <c r="U81" i="28"/>
  <c r="I83" i="29"/>
  <c r="F83" i="29"/>
  <c r="R83" i="29"/>
  <c r="I82" i="31"/>
  <c r="F82" i="28"/>
  <c r="I82" i="28"/>
  <c r="H81" i="30"/>
  <c r="B81" i="30"/>
  <c r="B81" i="32"/>
  <c r="H81" i="32"/>
  <c r="I82" i="30"/>
  <c r="F82" i="30"/>
  <c r="R82" i="30"/>
  <c r="S82" i="30"/>
  <c r="AD82" i="30"/>
  <c r="A81" i="32"/>
  <c r="J81" i="32"/>
  <c r="J81" i="30"/>
  <c r="A81" i="30"/>
  <c r="I82" i="32"/>
  <c r="S82" i="32"/>
  <c r="AD82" i="32"/>
  <c r="AK82" i="28"/>
  <c r="AM82" i="28"/>
  <c r="AL82" i="28"/>
  <c r="W83" i="28"/>
  <c r="F82" i="33"/>
  <c r="R82" i="33"/>
  <c r="I82" i="33"/>
  <c r="L82" i="33"/>
  <c r="Q83" i="33"/>
  <c r="M82" i="33"/>
  <c r="U83" i="33"/>
  <c r="A81" i="33"/>
  <c r="J81" i="33"/>
  <c r="AM91" i="33"/>
  <c r="AL91" i="33"/>
  <c r="AK91" i="33"/>
  <c r="W92" i="33"/>
  <c r="S82" i="33"/>
  <c r="AD82" i="33"/>
  <c r="H81" i="33"/>
  <c r="B81" i="33"/>
  <c r="M79" i="32"/>
  <c r="L79" i="32"/>
  <c r="Q80" i="32"/>
  <c r="U80" i="32"/>
  <c r="AL90" i="32"/>
  <c r="AK90" i="32"/>
  <c r="AM90" i="32"/>
  <c r="W91" i="32"/>
  <c r="L80" i="31"/>
  <c r="Q81" i="31"/>
  <c r="M80" i="31"/>
  <c r="U81" i="31"/>
  <c r="AL91" i="31"/>
  <c r="AK91" i="31"/>
  <c r="AM91" i="31"/>
  <c r="W92" i="31"/>
  <c r="S82" i="31"/>
  <c r="AD82" i="31"/>
  <c r="A81" i="31"/>
  <c r="J81" i="31"/>
  <c r="H81" i="31"/>
  <c r="B81" i="31"/>
  <c r="L81" i="30"/>
  <c r="Q82" i="30"/>
  <c r="M81" i="30"/>
  <c r="U82" i="30"/>
  <c r="AL90" i="30"/>
  <c r="AK90" i="30"/>
  <c r="AM90" i="30"/>
  <c r="W91" i="30"/>
  <c r="AM90" i="29"/>
  <c r="AL90" i="29"/>
  <c r="AK90" i="29"/>
  <c r="W91" i="29"/>
  <c r="A82" i="29"/>
  <c r="J82" i="29"/>
  <c r="S83" i="29"/>
  <c r="AD83" i="29"/>
  <c r="M85" i="29"/>
  <c r="L85" i="29"/>
  <c r="Q86" i="29"/>
  <c r="U86" i="29"/>
  <c r="H82" i="29"/>
  <c r="B82" i="29"/>
  <c r="R82" i="28"/>
  <c r="S82" i="28"/>
  <c r="AD82" i="28"/>
  <c r="H81" i="28"/>
  <c r="B81" i="28"/>
  <c r="A81" i="28"/>
  <c r="J81" i="28"/>
  <c r="L81" i="28"/>
  <c r="Q82" i="28"/>
  <c r="M81" i="28"/>
  <c r="U82" i="28"/>
  <c r="F83" i="28"/>
  <c r="I83" i="28"/>
  <c r="I84" i="29"/>
  <c r="F84" i="29"/>
  <c r="R84" i="29"/>
  <c r="H82" i="32"/>
  <c r="B82" i="32"/>
  <c r="J82" i="32"/>
  <c r="A82" i="32"/>
  <c r="A82" i="30"/>
  <c r="J82" i="30"/>
  <c r="I83" i="32"/>
  <c r="S83" i="32"/>
  <c r="AD83" i="32"/>
  <c r="H82" i="30"/>
  <c r="B82" i="30"/>
  <c r="I83" i="31"/>
  <c r="F83" i="30"/>
  <c r="R83" i="30"/>
  <c r="I83" i="30"/>
  <c r="S83" i="30"/>
  <c r="AD83" i="30"/>
  <c r="AL83" i="28"/>
  <c r="AM83" i="28"/>
  <c r="AK83" i="28"/>
  <c r="W84" i="28"/>
  <c r="I83" i="33"/>
  <c r="F83" i="33"/>
  <c r="R83" i="33"/>
  <c r="A82" i="33"/>
  <c r="J82" i="33"/>
  <c r="S83" i="33"/>
  <c r="AD83" i="33"/>
  <c r="H82" i="33"/>
  <c r="B82" i="33"/>
  <c r="M83" i="33"/>
  <c r="L83" i="33"/>
  <c r="Q84" i="33"/>
  <c r="U84" i="33"/>
  <c r="AK92" i="33"/>
  <c r="AL92" i="33"/>
  <c r="AM92" i="33"/>
  <c r="W93" i="33"/>
  <c r="AM91" i="32"/>
  <c r="AK91" i="32"/>
  <c r="AL91" i="32"/>
  <c r="W92" i="32"/>
  <c r="M80" i="32"/>
  <c r="L80" i="32"/>
  <c r="Q81" i="32"/>
  <c r="U81" i="32"/>
  <c r="L81" i="31"/>
  <c r="Q82" i="31"/>
  <c r="M81" i="31"/>
  <c r="U82" i="31"/>
  <c r="H82" i="31"/>
  <c r="B82" i="31"/>
  <c r="J82" i="31"/>
  <c r="A82" i="31"/>
  <c r="AM92" i="31"/>
  <c r="AK92" i="31"/>
  <c r="AL92" i="31"/>
  <c r="W93" i="31"/>
  <c r="S83" i="31"/>
  <c r="AD83" i="31"/>
  <c r="AM91" i="30"/>
  <c r="AK91" i="30"/>
  <c r="AL91" i="30"/>
  <c r="W92" i="30"/>
  <c r="M82" i="30"/>
  <c r="L82" i="30"/>
  <c r="Q83" i="30"/>
  <c r="U83" i="30"/>
  <c r="S84" i="29"/>
  <c r="AD84" i="29"/>
  <c r="AL91" i="29"/>
  <c r="AK91" i="29"/>
  <c r="AM91" i="29"/>
  <c r="W92" i="29"/>
  <c r="A83" i="29"/>
  <c r="J83" i="29"/>
  <c r="L86" i="29"/>
  <c r="Q87" i="29"/>
  <c r="M86" i="29"/>
  <c r="U87" i="29"/>
  <c r="H83" i="29"/>
  <c r="B83" i="29"/>
  <c r="A82" i="28"/>
  <c r="J82" i="28"/>
  <c r="B82" i="28"/>
  <c r="H82" i="28"/>
  <c r="S83" i="28"/>
  <c r="AD83" i="28"/>
  <c r="R83" i="28"/>
  <c r="M82" i="28"/>
  <c r="L82" i="28"/>
  <c r="Q83" i="28"/>
  <c r="U83" i="28"/>
  <c r="A83" i="30"/>
  <c r="J83" i="30"/>
  <c r="I84" i="32"/>
  <c r="S84" i="32"/>
  <c r="AD84" i="32"/>
  <c r="I85" i="29"/>
  <c r="F85" i="29"/>
  <c r="I84" i="30"/>
  <c r="F84" i="30"/>
  <c r="R84" i="30"/>
  <c r="S84" i="30"/>
  <c r="AD84" i="30"/>
  <c r="I84" i="31"/>
  <c r="H83" i="32"/>
  <c r="B83" i="32"/>
  <c r="F84" i="28"/>
  <c r="R84" i="28"/>
  <c r="I84" i="28"/>
  <c r="B83" i="30"/>
  <c r="H83" i="30"/>
  <c r="A83" i="32"/>
  <c r="J83" i="32"/>
  <c r="AL84" i="28"/>
  <c r="AM84" i="28"/>
  <c r="AK84" i="28"/>
  <c r="W85" i="28"/>
  <c r="I84" i="33"/>
  <c r="F84" i="33"/>
  <c r="R84" i="33"/>
  <c r="AL93" i="33"/>
  <c r="AM93" i="33"/>
  <c r="AK93" i="33"/>
  <c r="W94" i="33"/>
  <c r="S84" i="33"/>
  <c r="AD84" i="33"/>
  <c r="A83" i="33"/>
  <c r="J83" i="33"/>
  <c r="M84" i="33"/>
  <c r="L84" i="33"/>
  <c r="Q85" i="33"/>
  <c r="U85" i="33"/>
  <c r="H83" i="33"/>
  <c r="B83" i="33"/>
  <c r="AK92" i="32"/>
  <c r="AM92" i="32"/>
  <c r="AL92" i="32"/>
  <c r="W93" i="32"/>
  <c r="M81" i="32"/>
  <c r="L81" i="32"/>
  <c r="Q82" i="32"/>
  <c r="U82" i="32"/>
  <c r="M82" i="31"/>
  <c r="L82" i="31"/>
  <c r="Q83" i="31"/>
  <c r="U83" i="31"/>
  <c r="S84" i="31"/>
  <c r="AD84" i="31"/>
  <c r="H83" i="31"/>
  <c r="B83" i="31"/>
  <c r="J83" i="31"/>
  <c r="A83" i="31"/>
  <c r="AL93" i="31"/>
  <c r="AK93" i="31"/>
  <c r="AM93" i="31"/>
  <c r="W94" i="31"/>
  <c r="M83" i="30"/>
  <c r="L83" i="30"/>
  <c r="Q84" i="30"/>
  <c r="U84" i="30"/>
  <c r="AL92" i="30"/>
  <c r="AK92" i="30"/>
  <c r="AM92" i="30"/>
  <c r="W93" i="30"/>
  <c r="S85" i="29"/>
  <c r="AD85" i="29"/>
  <c r="R85" i="29"/>
  <c r="J84" i="29"/>
  <c r="A84" i="29"/>
  <c r="M87" i="29"/>
  <c r="L87" i="29"/>
  <c r="Q88" i="29"/>
  <c r="U88" i="29"/>
  <c r="AL92" i="29"/>
  <c r="AK92" i="29"/>
  <c r="AM92" i="29"/>
  <c r="W93" i="29"/>
  <c r="H84" i="29"/>
  <c r="B84" i="29"/>
  <c r="A83" i="28"/>
  <c r="J83" i="28"/>
  <c r="B83" i="28"/>
  <c r="H83" i="28"/>
  <c r="S84" i="28"/>
  <c r="AD84" i="28"/>
  <c r="L83" i="28"/>
  <c r="Q84" i="28"/>
  <c r="M83" i="28"/>
  <c r="U84" i="28"/>
  <c r="F85" i="28"/>
  <c r="I85" i="28"/>
  <c r="H84" i="30"/>
  <c r="B84" i="30"/>
  <c r="J84" i="32"/>
  <c r="A84" i="32"/>
  <c r="F86" i="29"/>
  <c r="R86" i="29"/>
  <c r="I86" i="29"/>
  <c r="F85" i="30"/>
  <c r="R85" i="30"/>
  <c r="I85" i="30"/>
  <c r="S85" i="30"/>
  <c r="AD85" i="30"/>
  <c r="A84" i="30"/>
  <c r="J84" i="30"/>
  <c r="I85" i="31"/>
  <c r="I85" i="32"/>
  <c r="S85" i="32"/>
  <c r="AD85" i="32"/>
  <c r="H84" i="32"/>
  <c r="B84" i="32"/>
  <c r="AK85" i="28"/>
  <c r="AL85" i="28"/>
  <c r="AM85" i="28"/>
  <c r="W86" i="28"/>
  <c r="F85" i="33"/>
  <c r="R85" i="33"/>
  <c r="I85" i="33"/>
  <c r="M85" i="33"/>
  <c r="L85" i="33"/>
  <c r="Q86" i="33"/>
  <c r="U86" i="33"/>
  <c r="S85" i="33"/>
  <c r="AD85" i="33"/>
  <c r="AK94" i="33"/>
  <c r="AM94" i="33"/>
  <c r="AL94" i="33"/>
  <c r="W95" i="33"/>
  <c r="J84" i="33"/>
  <c r="A84" i="33"/>
  <c r="H84" i="33"/>
  <c r="B84" i="33"/>
  <c r="AM93" i="32"/>
  <c r="AL93" i="32"/>
  <c r="AK93" i="32"/>
  <c r="W94" i="32"/>
  <c r="L82" i="32"/>
  <c r="Q83" i="32"/>
  <c r="M82" i="32"/>
  <c r="U83" i="32"/>
  <c r="AM94" i="31"/>
  <c r="AL94" i="31"/>
  <c r="AK94" i="31"/>
  <c r="W95" i="31"/>
  <c r="A84" i="31"/>
  <c r="J84" i="31"/>
  <c r="H84" i="31"/>
  <c r="B84" i="31"/>
  <c r="S85" i="31"/>
  <c r="AD85" i="31"/>
  <c r="M83" i="31"/>
  <c r="L83" i="31"/>
  <c r="Q84" i="31"/>
  <c r="U84" i="31"/>
  <c r="M84" i="30"/>
  <c r="L84" i="30"/>
  <c r="Q85" i="30"/>
  <c r="U85" i="30"/>
  <c r="AM93" i="30"/>
  <c r="AL93" i="30"/>
  <c r="AK93" i="30"/>
  <c r="W94" i="30"/>
  <c r="A85" i="29"/>
  <c r="J85" i="29"/>
  <c r="AM93" i="29"/>
  <c r="AL93" i="29"/>
  <c r="AK93" i="29"/>
  <c r="W94" i="29"/>
  <c r="M88" i="29"/>
  <c r="L88" i="29"/>
  <c r="Q89" i="29"/>
  <c r="U89" i="29"/>
  <c r="S86" i="29"/>
  <c r="AD86" i="29"/>
  <c r="H85" i="29"/>
  <c r="B85" i="29"/>
  <c r="H84" i="28"/>
  <c r="B84" i="28"/>
  <c r="A84" i="28"/>
  <c r="J84" i="28"/>
  <c r="R85" i="28"/>
  <c r="S85" i="28"/>
  <c r="AD85" i="28"/>
  <c r="M84" i="28"/>
  <c r="L84" i="28"/>
  <c r="Q85" i="28"/>
  <c r="U85" i="28"/>
  <c r="H85" i="30"/>
  <c r="B85" i="30"/>
  <c r="F86" i="28"/>
  <c r="R86" i="28"/>
  <c r="I86" i="28"/>
  <c r="B85" i="32"/>
  <c r="H85" i="32"/>
  <c r="I87" i="29"/>
  <c r="F87" i="29"/>
  <c r="A85" i="32"/>
  <c r="J85" i="32"/>
  <c r="I86" i="30"/>
  <c r="F86" i="30"/>
  <c r="R86" i="30"/>
  <c r="S86" i="30"/>
  <c r="AD86" i="30"/>
  <c r="I86" i="31"/>
  <c r="I86" i="32"/>
  <c r="S86" i="32"/>
  <c r="AD86" i="32"/>
  <c r="J85" i="30"/>
  <c r="A85" i="30"/>
  <c r="AL86" i="28"/>
  <c r="AM86" i="28"/>
  <c r="AK86" i="28"/>
  <c r="W87" i="28"/>
  <c r="F86" i="33"/>
  <c r="R86" i="33"/>
  <c r="I86" i="33"/>
  <c r="AL95" i="33"/>
  <c r="AK95" i="33"/>
  <c r="AM95" i="33"/>
  <c r="W96" i="33"/>
  <c r="S86" i="33"/>
  <c r="AD86" i="33"/>
  <c r="H85" i="33"/>
  <c r="B85" i="33"/>
  <c r="A85" i="33"/>
  <c r="J85" i="33"/>
  <c r="L86" i="33"/>
  <c r="Q87" i="33"/>
  <c r="M86" i="33"/>
  <c r="U87" i="33"/>
  <c r="AK94" i="32"/>
  <c r="AL94" i="32"/>
  <c r="AM94" i="32"/>
  <c r="W95" i="32"/>
  <c r="M83" i="32"/>
  <c r="L83" i="32"/>
  <c r="Q84" i="32"/>
  <c r="U84" i="32"/>
  <c r="L84" i="31"/>
  <c r="Q85" i="31"/>
  <c r="M84" i="31"/>
  <c r="U85" i="31"/>
  <c r="AM95" i="31"/>
  <c r="AK95" i="31"/>
  <c r="AL95" i="31"/>
  <c r="W96" i="31"/>
  <c r="H85" i="31"/>
  <c r="B85" i="31"/>
  <c r="A85" i="31"/>
  <c r="J85" i="31"/>
  <c r="S86" i="31"/>
  <c r="AD86" i="31"/>
  <c r="AL94" i="30"/>
  <c r="AK94" i="30"/>
  <c r="AM94" i="30"/>
  <c r="W95" i="30"/>
  <c r="L85" i="30"/>
  <c r="Q86" i="30"/>
  <c r="M85" i="30"/>
  <c r="U86" i="30"/>
  <c r="H86" i="29"/>
  <c r="B86" i="29"/>
  <c r="A86" i="29"/>
  <c r="J86" i="29"/>
  <c r="S87" i="29"/>
  <c r="AD87" i="29"/>
  <c r="R87" i="29"/>
  <c r="AL94" i="29"/>
  <c r="AM94" i="29"/>
  <c r="AK94" i="29"/>
  <c r="W95" i="29"/>
  <c r="M89" i="29"/>
  <c r="L89" i="29"/>
  <c r="Q90" i="29"/>
  <c r="U90" i="29"/>
  <c r="H85" i="28"/>
  <c r="B85" i="28"/>
  <c r="S86" i="28"/>
  <c r="AD86" i="28"/>
  <c r="A85" i="28"/>
  <c r="J85" i="28"/>
  <c r="L85" i="28"/>
  <c r="Q86" i="28"/>
  <c r="M85" i="28"/>
  <c r="U86" i="28"/>
  <c r="I87" i="32"/>
  <c r="S87" i="32"/>
  <c r="AD87" i="32"/>
  <c r="F87" i="30"/>
  <c r="R87" i="30"/>
  <c r="I87" i="30"/>
  <c r="S87" i="30"/>
  <c r="AD87" i="30"/>
  <c r="I88" i="29"/>
  <c r="F88" i="29"/>
  <c r="R88" i="29"/>
  <c r="H86" i="32"/>
  <c r="B86" i="32"/>
  <c r="J86" i="30"/>
  <c r="A86" i="30"/>
  <c r="F87" i="28"/>
  <c r="I87" i="28"/>
  <c r="I87" i="31"/>
  <c r="J86" i="32"/>
  <c r="A86" i="32"/>
  <c r="H86" i="30"/>
  <c r="B86" i="30"/>
  <c r="AK87" i="28"/>
  <c r="AL87" i="28"/>
  <c r="AM87" i="28"/>
  <c r="W88" i="28"/>
  <c r="I87" i="33"/>
  <c r="F87" i="33"/>
  <c r="R87" i="33"/>
  <c r="M87" i="33"/>
  <c r="L87" i="33"/>
  <c r="Q88" i="33"/>
  <c r="U88" i="33"/>
  <c r="AK96" i="33"/>
  <c r="AM96" i="33"/>
  <c r="AL96" i="33"/>
  <c r="W97" i="33"/>
  <c r="H86" i="33"/>
  <c r="B86" i="33"/>
  <c r="A86" i="33"/>
  <c r="J86" i="33"/>
  <c r="S87" i="33"/>
  <c r="AD87" i="33"/>
  <c r="M84" i="32"/>
  <c r="L84" i="32"/>
  <c r="Q85" i="32"/>
  <c r="U85" i="32"/>
  <c r="AM95" i="32"/>
  <c r="AL95" i="32"/>
  <c r="AK95" i="32"/>
  <c r="W96" i="32"/>
  <c r="AM96" i="31"/>
  <c r="AL96" i="31"/>
  <c r="AK96" i="31"/>
  <c r="W97" i="31"/>
  <c r="H86" i="31"/>
  <c r="B86" i="31"/>
  <c r="J86" i="31"/>
  <c r="A86" i="31"/>
  <c r="L85" i="31"/>
  <c r="Q86" i="31"/>
  <c r="M85" i="31"/>
  <c r="U86" i="31"/>
  <c r="S87" i="31"/>
  <c r="AD87" i="31"/>
  <c r="M86" i="30"/>
  <c r="L86" i="30"/>
  <c r="Q87" i="30"/>
  <c r="U87" i="30"/>
  <c r="AL95" i="30"/>
  <c r="AK95" i="30"/>
  <c r="AM95" i="30"/>
  <c r="W96" i="30"/>
  <c r="L90" i="29"/>
  <c r="Q91" i="29"/>
  <c r="M90" i="29"/>
  <c r="U91" i="29"/>
  <c r="H87" i="29"/>
  <c r="B87" i="29"/>
  <c r="S88" i="29"/>
  <c r="AD88" i="29"/>
  <c r="AM95" i="29"/>
  <c r="AL95" i="29"/>
  <c r="AK95" i="29"/>
  <c r="W96" i="29"/>
  <c r="A87" i="29"/>
  <c r="J87" i="29"/>
  <c r="A86" i="28"/>
  <c r="J86" i="28"/>
  <c r="B86" i="28"/>
  <c r="H86" i="28"/>
  <c r="S87" i="28"/>
  <c r="AD87" i="28"/>
  <c r="R87" i="28"/>
  <c r="M86" i="28"/>
  <c r="L86" i="28"/>
  <c r="Q87" i="28"/>
  <c r="U87" i="28"/>
  <c r="I89" i="29"/>
  <c r="F89" i="29"/>
  <c r="R89" i="29"/>
  <c r="J87" i="30"/>
  <c r="A87" i="30"/>
  <c r="I88" i="32"/>
  <c r="S88" i="32"/>
  <c r="AD88" i="32"/>
  <c r="I88" i="31"/>
  <c r="I88" i="30"/>
  <c r="F88" i="30"/>
  <c r="R88" i="30"/>
  <c r="S88" i="30"/>
  <c r="AD88" i="30"/>
  <c r="B87" i="30"/>
  <c r="H87" i="30"/>
  <c r="B87" i="32"/>
  <c r="H87" i="32"/>
  <c r="F88" i="28"/>
  <c r="R88" i="28"/>
  <c r="I88" i="28"/>
  <c r="A87" i="32"/>
  <c r="J87" i="32"/>
  <c r="AL88" i="28"/>
  <c r="AK88" i="28"/>
  <c r="AM88" i="28"/>
  <c r="W89" i="28"/>
  <c r="I88" i="33"/>
  <c r="F88" i="33"/>
  <c r="R88" i="33"/>
  <c r="AM97" i="33"/>
  <c r="AL97" i="33"/>
  <c r="AK97" i="33"/>
  <c r="W98" i="33"/>
  <c r="M88" i="33"/>
  <c r="L88" i="33"/>
  <c r="Q89" i="33"/>
  <c r="U89" i="33"/>
  <c r="H87" i="33"/>
  <c r="B87" i="33"/>
  <c r="A87" i="33"/>
  <c r="J87" i="33"/>
  <c r="S88" i="33"/>
  <c r="AD88" i="33"/>
  <c r="M85" i="32"/>
  <c r="L85" i="32"/>
  <c r="Q86" i="32"/>
  <c r="U86" i="32"/>
  <c r="AM96" i="32"/>
  <c r="AL96" i="32"/>
  <c r="AK96" i="32"/>
  <c r="W97" i="32"/>
  <c r="S88" i="31"/>
  <c r="AD88" i="31"/>
  <c r="AK97" i="31"/>
  <c r="AM97" i="31"/>
  <c r="AL97" i="31"/>
  <c r="W98" i="31"/>
  <c r="H87" i="31"/>
  <c r="B87" i="31"/>
  <c r="M86" i="31"/>
  <c r="L86" i="31"/>
  <c r="Q87" i="31"/>
  <c r="U87" i="31"/>
  <c r="J87" i="31"/>
  <c r="A87" i="31"/>
  <c r="AM96" i="30"/>
  <c r="AK96" i="30"/>
  <c r="AL96" i="30"/>
  <c r="W97" i="30"/>
  <c r="M87" i="30"/>
  <c r="L87" i="30"/>
  <c r="Q88" i="30"/>
  <c r="U88" i="30"/>
  <c r="J88" i="29"/>
  <c r="A88" i="29"/>
  <c r="L91" i="29"/>
  <c r="Q92" i="29"/>
  <c r="M91" i="29"/>
  <c r="U92" i="29"/>
  <c r="AL96" i="29"/>
  <c r="AM96" i="29"/>
  <c r="AK96" i="29"/>
  <c r="W97" i="29"/>
  <c r="H88" i="29"/>
  <c r="B88" i="29"/>
  <c r="S89" i="29"/>
  <c r="AD89" i="29"/>
  <c r="J87" i="28"/>
  <c r="A87" i="28"/>
  <c r="B87" i="28"/>
  <c r="H87" i="28"/>
  <c r="S88" i="28"/>
  <c r="AD88" i="28"/>
  <c r="L87" i="28"/>
  <c r="Q88" i="28"/>
  <c r="M87" i="28"/>
  <c r="U88" i="28"/>
  <c r="H88" i="30"/>
  <c r="B88" i="30"/>
  <c r="B88" i="32"/>
  <c r="H88" i="32"/>
  <c r="I89" i="31"/>
  <c r="I90" i="29"/>
  <c r="F90" i="29"/>
  <c r="R90" i="29"/>
  <c r="J88" i="30"/>
  <c r="A88" i="30"/>
  <c r="F89" i="28"/>
  <c r="I89" i="28"/>
  <c r="J88" i="32"/>
  <c r="A88" i="32"/>
  <c r="F89" i="30"/>
  <c r="R89" i="30"/>
  <c r="I89" i="30"/>
  <c r="S89" i="30"/>
  <c r="AD89" i="30"/>
  <c r="I89" i="32"/>
  <c r="S89" i="32"/>
  <c r="AD89" i="32"/>
  <c r="AM89" i="28"/>
  <c r="AL89" i="28"/>
  <c r="AK89" i="28"/>
  <c r="W90" i="28"/>
  <c r="I89" i="33"/>
  <c r="F89" i="33"/>
  <c r="R89" i="33"/>
  <c r="S89" i="33"/>
  <c r="AD89" i="33"/>
  <c r="H88" i="33"/>
  <c r="B88" i="33"/>
  <c r="AL98" i="33"/>
  <c r="AK98" i="33"/>
  <c r="AM98" i="33"/>
  <c r="W99" i="33"/>
  <c r="M89" i="33"/>
  <c r="L89" i="33"/>
  <c r="Q90" i="33"/>
  <c r="U90" i="33"/>
  <c r="J88" i="33"/>
  <c r="A88" i="33"/>
  <c r="AL97" i="32"/>
  <c r="AM97" i="32"/>
  <c r="AK97" i="32"/>
  <c r="W98" i="32"/>
  <c r="L86" i="32"/>
  <c r="Q87" i="32"/>
  <c r="M86" i="32"/>
  <c r="U87" i="32"/>
  <c r="A88" i="31"/>
  <c r="J88" i="31"/>
  <c r="S89" i="31"/>
  <c r="AD89" i="31"/>
  <c r="AK98" i="31"/>
  <c r="AM98" i="31"/>
  <c r="AL98" i="31"/>
  <c r="W99" i="31"/>
  <c r="M87" i="31"/>
  <c r="L87" i="31"/>
  <c r="Q88" i="31"/>
  <c r="U88" i="31"/>
  <c r="H88" i="31"/>
  <c r="B88" i="31"/>
  <c r="M88" i="30"/>
  <c r="L88" i="30"/>
  <c r="Q89" i="30"/>
  <c r="U89" i="30"/>
  <c r="AM97" i="30"/>
  <c r="AK97" i="30"/>
  <c r="AL97" i="30"/>
  <c r="W98" i="30"/>
  <c r="M92" i="29"/>
  <c r="L92" i="29"/>
  <c r="Q93" i="29"/>
  <c r="U93" i="29"/>
  <c r="S90" i="29"/>
  <c r="AD90" i="29"/>
  <c r="B89" i="29"/>
  <c r="H89" i="29"/>
  <c r="A89" i="29"/>
  <c r="J89" i="29"/>
  <c r="AM97" i="29"/>
  <c r="AK97" i="29"/>
  <c r="AL97" i="29"/>
  <c r="W98" i="29"/>
  <c r="R89" i="28"/>
  <c r="S89" i="28"/>
  <c r="AD89" i="28"/>
  <c r="B88" i="28"/>
  <c r="H88" i="28"/>
  <c r="A88" i="28"/>
  <c r="J88" i="28"/>
  <c r="M88" i="28"/>
  <c r="L88" i="28"/>
  <c r="Q89" i="28"/>
  <c r="U89" i="28"/>
  <c r="I90" i="32"/>
  <c r="S90" i="32"/>
  <c r="AD90" i="32"/>
  <c r="F91" i="29"/>
  <c r="R91" i="29"/>
  <c r="I91" i="29"/>
  <c r="A89" i="32"/>
  <c r="J89" i="32"/>
  <c r="A89" i="30"/>
  <c r="J89" i="30"/>
  <c r="I90" i="31"/>
  <c r="B89" i="30"/>
  <c r="H89" i="30"/>
  <c r="I90" i="30"/>
  <c r="F90" i="30"/>
  <c r="R90" i="30"/>
  <c r="S90" i="30"/>
  <c r="AD90" i="30"/>
  <c r="F90" i="28"/>
  <c r="R90" i="28"/>
  <c r="I90" i="28"/>
  <c r="H89" i="32"/>
  <c r="B89" i="32"/>
  <c r="AK90" i="28"/>
  <c r="AL90" i="28"/>
  <c r="AM90" i="28"/>
  <c r="W91" i="28"/>
  <c r="F90" i="33"/>
  <c r="R90" i="33"/>
  <c r="I90" i="33"/>
  <c r="AM99" i="33"/>
  <c r="AL99" i="33"/>
  <c r="AK99" i="33"/>
  <c r="W100" i="33"/>
  <c r="A89" i="33"/>
  <c r="J89" i="33"/>
  <c r="L90" i="33"/>
  <c r="Q91" i="33"/>
  <c r="M90" i="33"/>
  <c r="U91" i="33"/>
  <c r="S90" i="33"/>
  <c r="AD90" i="33"/>
  <c r="H89" i="33"/>
  <c r="B89" i="33"/>
  <c r="M87" i="32"/>
  <c r="L87" i="32"/>
  <c r="Q88" i="32"/>
  <c r="U88" i="32"/>
  <c r="AL98" i="32"/>
  <c r="AM98" i="32"/>
  <c r="AK98" i="32"/>
  <c r="W99" i="32"/>
  <c r="A89" i="31"/>
  <c r="J89" i="31"/>
  <c r="H89" i="31"/>
  <c r="B89" i="31"/>
  <c r="AL99" i="31"/>
  <c r="AM99" i="31"/>
  <c r="AK99" i="31"/>
  <c r="W100" i="31"/>
  <c r="S90" i="31"/>
  <c r="AD90" i="31"/>
  <c r="L88" i="31"/>
  <c r="Q89" i="31"/>
  <c r="M88" i="31"/>
  <c r="U89" i="31"/>
  <c r="AM98" i="30"/>
  <c r="AL98" i="30"/>
  <c r="AK98" i="30"/>
  <c r="W99" i="30"/>
  <c r="L89" i="30"/>
  <c r="Q90" i="30"/>
  <c r="M89" i="30"/>
  <c r="U90" i="30"/>
  <c r="AM98" i="29"/>
  <c r="AL98" i="29"/>
  <c r="AK98" i="29"/>
  <c r="W99" i="29"/>
  <c r="A90" i="29"/>
  <c r="J90" i="29"/>
  <c r="S91" i="29"/>
  <c r="AD91" i="29"/>
  <c r="L93" i="29"/>
  <c r="Q94" i="29"/>
  <c r="M93" i="29"/>
  <c r="U94" i="29"/>
  <c r="H90" i="29"/>
  <c r="B90" i="29"/>
  <c r="H89" i="28"/>
  <c r="B89" i="28"/>
  <c r="S90" i="28"/>
  <c r="AD90" i="28"/>
  <c r="A89" i="28"/>
  <c r="J89" i="28"/>
  <c r="L89" i="28"/>
  <c r="Q90" i="28"/>
  <c r="M89" i="28"/>
  <c r="U90" i="28"/>
  <c r="I91" i="32"/>
  <c r="S91" i="32"/>
  <c r="AD91" i="32"/>
  <c r="A90" i="30"/>
  <c r="J90" i="30"/>
  <c r="H90" i="30"/>
  <c r="B90" i="30"/>
  <c r="H90" i="32"/>
  <c r="B90" i="32"/>
  <c r="F91" i="28"/>
  <c r="R91" i="28"/>
  <c r="I91" i="28"/>
  <c r="I92" i="29"/>
  <c r="F92" i="29"/>
  <c r="R92" i="29"/>
  <c r="I91" i="31"/>
  <c r="F91" i="30"/>
  <c r="R91" i="30"/>
  <c r="I91" i="30"/>
  <c r="S91" i="30"/>
  <c r="AD91" i="30"/>
  <c r="A90" i="32"/>
  <c r="J90" i="32"/>
  <c r="AL91" i="28"/>
  <c r="AK91" i="28"/>
  <c r="AM91" i="28"/>
  <c r="W92" i="28"/>
  <c r="F91" i="33"/>
  <c r="R91" i="33"/>
  <c r="I91" i="33"/>
  <c r="AL100" i="33"/>
  <c r="AK100" i="33"/>
  <c r="AM100" i="33"/>
  <c r="W101" i="33"/>
  <c r="H90" i="33"/>
  <c r="B90" i="33"/>
  <c r="A90" i="33"/>
  <c r="J90" i="33"/>
  <c r="S91" i="33"/>
  <c r="AD91" i="33"/>
  <c r="M91" i="33"/>
  <c r="L91" i="33"/>
  <c r="Q92" i="33"/>
  <c r="U92" i="33"/>
  <c r="AK99" i="32"/>
  <c r="AM99" i="32"/>
  <c r="AL99" i="32"/>
  <c r="W100" i="32"/>
  <c r="M88" i="32"/>
  <c r="L88" i="32"/>
  <c r="Q89" i="32"/>
  <c r="U89" i="32"/>
  <c r="L89" i="31"/>
  <c r="Q90" i="31"/>
  <c r="M89" i="31"/>
  <c r="U90" i="31"/>
  <c r="AL100" i="31"/>
  <c r="AK100" i="31"/>
  <c r="AM100" i="31"/>
  <c r="W101" i="31"/>
  <c r="S91" i="31"/>
  <c r="AD91" i="31"/>
  <c r="H90" i="31"/>
  <c r="B90" i="31"/>
  <c r="J90" i="31"/>
  <c r="A90" i="31"/>
  <c r="M90" i="30"/>
  <c r="L90" i="30"/>
  <c r="Q91" i="30"/>
  <c r="U91" i="30"/>
  <c r="AK99" i="30"/>
  <c r="AM99" i="30"/>
  <c r="AL99" i="30"/>
  <c r="W100" i="30"/>
  <c r="AM99" i="29"/>
  <c r="AL99" i="29"/>
  <c r="AK99" i="29"/>
  <c r="W100" i="29"/>
  <c r="J91" i="29"/>
  <c r="A91" i="29"/>
  <c r="M94" i="29"/>
  <c r="L94" i="29"/>
  <c r="Q95" i="29"/>
  <c r="U95" i="29"/>
  <c r="B91" i="29"/>
  <c r="H91" i="29"/>
  <c r="S92" i="29"/>
  <c r="AD92" i="29"/>
  <c r="S91" i="28"/>
  <c r="AD91" i="28"/>
  <c r="H90" i="28"/>
  <c r="B90" i="28"/>
  <c r="J90" i="28"/>
  <c r="A90" i="28"/>
  <c r="M90" i="28"/>
  <c r="L90" i="28"/>
  <c r="Q91" i="28"/>
  <c r="U91" i="28"/>
  <c r="I92" i="30"/>
  <c r="F92" i="30"/>
  <c r="R92" i="30"/>
  <c r="S92" i="30"/>
  <c r="AD92" i="30"/>
  <c r="I92" i="31"/>
  <c r="B91" i="30"/>
  <c r="H91" i="30"/>
  <c r="B91" i="32"/>
  <c r="H91" i="32"/>
  <c r="J91" i="30"/>
  <c r="A91" i="30"/>
  <c r="F92" i="28"/>
  <c r="R92" i="28"/>
  <c r="I92" i="28"/>
  <c r="I93" i="29"/>
  <c r="F93" i="29"/>
  <c r="R93" i="29"/>
  <c r="I92" i="32"/>
  <c r="S92" i="32"/>
  <c r="AD92" i="32"/>
  <c r="J91" i="32"/>
  <c r="A91" i="32"/>
  <c r="AL92" i="28"/>
  <c r="AK92" i="28"/>
  <c r="AM92" i="28"/>
  <c r="W93" i="28"/>
  <c r="I92" i="33"/>
  <c r="F92" i="33"/>
  <c r="R92" i="33"/>
  <c r="M92" i="33"/>
  <c r="L92" i="33"/>
  <c r="Q93" i="33"/>
  <c r="U93" i="33"/>
  <c r="AL101" i="33"/>
  <c r="AK101" i="33"/>
  <c r="AM101" i="33"/>
  <c r="W102" i="33"/>
  <c r="H91" i="33"/>
  <c r="B91" i="33"/>
  <c r="S92" i="33"/>
  <c r="AD92" i="33"/>
  <c r="A91" i="33"/>
  <c r="J91" i="33"/>
  <c r="AM100" i="32"/>
  <c r="AL100" i="32"/>
  <c r="AK100" i="32"/>
  <c r="W101" i="32"/>
  <c r="M89" i="32"/>
  <c r="L89" i="32"/>
  <c r="Q90" i="32"/>
  <c r="U90" i="32"/>
  <c r="M90" i="31"/>
  <c r="L90" i="31"/>
  <c r="Q91" i="31"/>
  <c r="U91" i="31"/>
  <c r="S92" i="31"/>
  <c r="AD92" i="31"/>
  <c r="AK101" i="31"/>
  <c r="AL101" i="31"/>
  <c r="AM101" i="31"/>
  <c r="W102" i="31"/>
  <c r="J91" i="31"/>
  <c r="A91" i="31"/>
  <c r="H91" i="31"/>
  <c r="B91" i="31"/>
  <c r="AK100" i="30"/>
  <c r="AM100" i="30"/>
  <c r="AL100" i="30"/>
  <c r="W101" i="30"/>
  <c r="M91" i="30"/>
  <c r="L91" i="30"/>
  <c r="Q92" i="30"/>
  <c r="U92" i="30"/>
  <c r="AM100" i="29"/>
  <c r="AK100" i="29"/>
  <c r="AL100" i="29"/>
  <c r="W101" i="29"/>
  <c r="A92" i="29"/>
  <c r="J92" i="29"/>
  <c r="B92" i="29"/>
  <c r="H92" i="29"/>
  <c r="S93" i="29"/>
  <c r="AD93" i="29"/>
  <c r="M95" i="29"/>
  <c r="L95" i="29"/>
  <c r="Q96" i="29"/>
  <c r="U96" i="29"/>
  <c r="A91" i="28"/>
  <c r="J91" i="28"/>
  <c r="B91" i="28"/>
  <c r="H91" i="28"/>
  <c r="S92" i="28"/>
  <c r="AD92" i="28"/>
  <c r="M91" i="28"/>
  <c r="L91" i="28"/>
  <c r="Q92" i="28"/>
  <c r="U92" i="28"/>
  <c r="F94" i="29"/>
  <c r="R94" i="29"/>
  <c r="I94" i="29"/>
  <c r="F93" i="28"/>
  <c r="R93" i="28"/>
  <c r="I93" i="28"/>
  <c r="I93" i="32"/>
  <c r="S93" i="32"/>
  <c r="AD93" i="32"/>
  <c r="I93" i="31"/>
  <c r="A92" i="32"/>
  <c r="J92" i="32"/>
  <c r="A92" i="30"/>
  <c r="J92" i="30"/>
  <c r="B92" i="32"/>
  <c r="H92" i="32"/>
  <c r="F93" i="30"/>
  <c r="R93" i="30"/>
  <c r="I93" i="30"/>
  <c r="S93" i="30"/>
  <c r="AD93" i="30"/>
  <c r="B92" i="30"/>
  <c r="H92" i="30"/>
  <c r="AM93" i="28"/>
  <c r="AL93" i="28"/>
  <c r="AK93" i="28"/>
  <c r="W94" i="28"/>
  <c r="I93" i="33"/>
  <c r="F93" i="33"/>
  <c r="R93" i="33"/>
  <c r="S93" i="33"/>
  <c r="AD93" i="33"/>
  <c r="AK102" i="33"/>
  <c r="AM102" i="33"/>
  <c r="AL102" i="33"/>
  <c r="W103" i="33"/>
  <c r="L93" i="33"/>
  <c r="Q94" i="33"/>
  <c r="M93" i="33"/>
  <c r="U94" i="33"/>
  <c r="H92" i="33"/>
  <c r="B92" i="33"/>
  <c r="J92" i="33"/>
  <c r="A92" i="33"/>
  <c r="L90" i="32"/>
  <c r="Q91" i="32"/>
  <c r="M90" i="32"/>
  <c r="U91" i="32"/>
  <c r="AM101" i="32"/>
  <c r="AK101" i="32"/>
  <c r="AL101" i="32"/>
  <c r="W102" i="32"/>
  <c r="AL102" i="31"/>
  <c r="AK102" i="31"/>
  <c r="AM102" i="31"/>
  <c r="W103" i="31"/>
  <c r="A92" i="31"/>
  <c r="J92" i="31"/>
  <c r="H92" i="31"/>
  <c r="B92" i="31"/>
  <c r="S93" i="31"/>
  <c r="AD93" i="31"/>
  <c r="M91" i="31"/>
  <c r="L91" i="31"/>
  <c r="Q92" i="31"/>
  <c r="U92" i="31"/>
  <c r="L92" i="30"/>
  <c r="Q93" i="30"/>
  <c r="M92" i="30"/>
  <c r="U93" i="30"/>
  <c r="AM101" i="30"/>
  <c r="AK101" i="30"/>
  <c r="AL101" i="30"/>
  <c r="W102" i="30"/>
  <c r="AM101" i="29"/>
  <c r="AK101" i="29"/>
  <c r="AL101" i="29"/>
  <c r="W102" i="29"/>
  <c r="H93" i="29"/>
  <c r="B93" i="29"/>
  <c r="J93" i="29"/>
  <c r="A93" i="29"/>
  <c r="M96" i="29"/>
  <c r="L96" i="29"/>
  <c r="Q97" i="29"/>
  <c r="U97" i="29"/>
  <c r="S94" i="29"/>
  <c r="AD94" i="29"/>
  <c r="A92" i="28"/>
  <c r="J92" i="28"/>
  <c r="S93" i="28"/>
  <c r="AD93" i="28"/>
  <c r="H92" i="28"/>
  <c r="B92" i="28"/>
  <c r="M92" i="28"/>
  <c r="L92" i="28"/>
  <c r="Q93" i="28"/>
  <c r="U93" i="28"/>
  <c r="F94" i="28"/>
  <c r="I94" i="28"/>
  <c r="I95" i="29"/>
  <c r="F95" i="29"/>
  <c r="R95" i="29"/>
  <c r="A93" i="32"/>
  <c r="J93" i="32"/>
  <c r="I94" i="31"/>
  <c r="J93" i="30"/>
  <c r="A93" i="30"/>
  <c r="I94" i="32"/>
  <c r="S94" i="32"/>
  <c r="AD94" i="32"/>
  <c r="H93" i="30"/>
  <c r="B93" i="30"/>
  <c r="I94" i="30"/>
  <c r="F94" i="30"/>
  <c r="R94" i="30"/>
  <c r="S94" i="30"/>
  <c r="AD94" i="30"/>
  <c r="B93" i="32"/>
  <c r="H93" i="32"/>
  <c r="AM94" i="28"/>
  <c r="AK94" i="28"/>
  <c r="AL94" i="28"/>
  <c r="W95" i="28"/>
  <c r="F94" i="33"/>
  <c r="R94" i="33"/>
  <c r="I94" i="33"/>
  <c r="M94" i="33"/>
  <c r="L94" i="33"/>
  <c r="Q95" i="33"/>
  <c r="U95" i="33"/>
  <c r="J93" i="33"/>
  <c r="A93" i="33"/>
  <c r="AK103" i="33"/>
  <c r="AM103" i="33"/>
  <c r="AL103" i="33"/>
  <c r="W104" i="33"/>
  <c r="H93" i="33"/>
  <c r="B93" i="33"/>
  <c r="S94" i="33"/>
  <c r="AD94" i="33"/>
  <c r="AK102" i="32"/>
  <c r="AL102" i="32"/>
  <c r="AM102" i="32"/>
  <c r="W103" i="32"/>
  <c r="M91" i="32"/>
  <c r="L91" i="32"/>
  <c r="Q92" i="32"/>
  <c r="U92" i="32"/>
  <c r="L92" i="31"/>
  <c r="Q93" i="31"/>
  <c r="M92" i="31"/>
  <c r="U93" i="31"/>
  <c r="S94" i="31"/>
  <c r="AD94" i="31"/>
  <c r="AM103" i="31"/>
  <c r="AL103" i="31"/>
  <c r="AK103" i="31"/>
  <c r="W104" i="31"/>
  <c r="A93" i="31"/>
  <c r="J93" i="31"/>
  <c r="B93" i="31"/>
  <c r="H93" i="31"/>
  <c r="AK102" i="30"/>
  <c r="AL102" i="30"/>
  <c r="AM102" i="30"/>
  <c r="W103" i="30"/>
  <c r="M93" i="30"/>
  <c r="L93" i="30"/>
  <c r="Q94" i="30"/>
  <c r="U94" i="30"/>
  <c r="B94" i="29"/>
  <c r="H94" i="29"/>
  <c r="J94" i="29"/>
  <c r="A94" i="29"/>
  <c r="AM102" i="29"/>
  <c r="AL102" i="29"/>
  <c r="AK102" i="29"/>
  <c r="W103" i="29"/>
  <c r="L97" i="29"/>
  <c r="Q98" i="29"/>
  <c r="M97" i="29"/>
  <c r="U98" i="29"/>
  <c r="S95" i="29"/>
  <c r="AD95" i="29"/>
  <c r="J93" i="28"/>
  <c r="A93" i="28"/>
  <c r="H93" i="28"/>
  <c r="B93" i="28"/>
  <c r="R94" i="28"/>
  <c r="S94" i="28"/>
  <c r="AD94" i="28"/>
  <c r="L93" i="28"/>
  <c r="Q94" i="28"/>
  <c r="M93" i="28"/>
  <c r="U94" i="28"/>
  <c r="I96" i="29"/>
  <c r="F96" i="29"/>
  <c r="R96" i="29"/>
  <c r="I95" i="31"/>
  <c r="F95" i="30"/>
  <c r="R95" i="30"/>
  <c r="I95" i="30"/>
  <c r="S95" i="30"/>
  <c r="AD95" i="30"/>
  <c r="H94" i="32"/>
  <c r="B94" i="32"/>
  <c r="A94" i="30"/>
  <c r="J94" i="30"/>
  <c r="J94" i="32"/>
  <c r="A94" i="32"/>
  <c r="F95" i="28"/>
  <c r="R95" i="28"/>
  <c r="I95" i="28"/>
  <c r="B94" i="30"/>
  <c r="H94" i="30"/>
  <c r="I95" i="32"/>
  <c r="S95" i="32"/>
  <c r="AD95" i="32"/>
  <c r="AK95" i="28"/>
  <c r="AM95" i="28"/>
  <c r="AL95" i="28"/>
  <c r="W96" i="28"/>
  <c r="I95" i="33"/>
  <c r="F95" i="33"/>
  <c r="R95" i="33"/>
  <c r="B94" i="33"/>
  <c r="H94" i="33"/>
  <c r="J94" i="33"/>
  <c r="A94" i="33"/>
  <c r="S95" i="33"/>
  <c r="AD95" i="33"/>
  <c r="L95" i="33"/>
  <c r="Q96" i="33"/>
  <c r="M95" i="33"/>
  <c r="U96" i="33"/>
  <c r="AL104" i="33"/>
  <c r="AK104" i="33"/>
  <c r="AM104" i="33"/>
  <c r="W105" i="33"/>
  <c r="M92" i="32"/>
  <c r="L92" i="32"/>
  <c r="Q93" i="32"/>
  <c r="U93" i="32"/>
  <c r="AL103" i="32"/>
  <c r="AK103" i="32"/>
  <c r="AM103" i="32"/>
  <c r="W104" i="32"/>
  <c r="AK104" i="31"/>
  <c r="AM104" i="31"/>
  <c r="AL104" i="31"/>
  <c r="W105" i="31"/>
  <c r="S95" i="31"/>
  <c r="AD95" i="31"/>
  <c r="H94" i="31"/>
  <c r="B94" i="31"/>
  <c r="M93" i="31"/>
  <c r="L93" i="31"/>
  <c r="Q94" i="31"/>
  <c r="U94" i="31"/>
  <c r="A94" i="31"/>
  <c r="J94" i="31"/>
  <c r="AM103" i="30"/>
  <c r="AL103" i="30"/>
  <c r="AK103" i="30"/>
  <c r="W104" i="30"/>
  <c r="L94" i="30"/>
  <c r="Q95" i="30"/>
  <c r="M94" i="30"/>
  <c r="U95" i="30"/>
  <c r="B95" i="29"/>
  <c r="H95" i="29"/>
  <c r="AL103" i="29"/>
  <c r="AK103" i="29"/>
  <c r="AM103" i="29"/>
  <c r="W104" i="29"/>
  <c r="S96" i="29"/>
  <c r="AD96" i="29"/>
  <c r="M98" i="29"/>
  <c r="L98" i="29"/>
  <c r="Q99" i="29"/>
  <c r="U99" i="29"/>
  <c r="J95" i="29"/>
  <c r="A95" i="29"/>
  <c r="H94" i="28"/>
  <c r="B94" i="28"/>
  <c r="S95" i="28"/>
  <c r="AD95" i="28"/>
  <c r="A94" i="28"/>
  <c r="J94" i="28"/>
  <c r="M94" i="28"/>
  <c r="L94" i="28"/>
  <c r="Q95" i="28"/>
  <c r="U95" i="28"/>
  <c r="I96" i="32"/>
  <c r="S96" i="32"/>
  <c r="AD96" i="32"/>
  <c r="B95" i="32"/>
  <c r="H95" i="32"/>
  <c r="J95" i="32"/>
  <c r="A95" i="32"/>
  <c r="F96" i="28"/>
  <c r="I96" i="28"/>
  <c r="I96" i="30"/>
  <c r="F96" i="30"/>
  <c r="R96" i="30"/>
  <c r="S96" i="30"/>
  <c r="AD96" i="30"/>
  <c r="H95" i="30"/>
  <c r="B95" i="30"/>
  <c r="I97" i="29"/>
  <c r="F97" i="29"/>
  <c r="I96" i="31"/>
  <c r="J95" i="30"/>
  <c r="A95" i="30"/>
  <c r="AM96" i="28"/>
  <c r="AL96" i="28"/>
  <c r="AK96" i="28"/>
  <c r="W97" i="28"/>
  <c r="I96" i="33"/>
  <c r="F96" i="33"/>
  <c r="R96" i="33"/>
  <c r="AK105" i="33"/>
  <c r="AM105" i="33"/>
  <c r="AL105" i="33"/>
  <c r="W106" i="33"/>
  <c r="L96" i="33"/>
  <c r="Q97" i="33"/>
  <c r="M96" i="33"/>
  <c r="U97" i="33"/>
  <c r="S96" i="33"/>
  <c r="AD96" i="33"/>
  <c r="B95" i="33"/>
  <c r="H95" i="33"/>
  <c r="J95" i="33"/>
  <c r="A95" i="33"/>
  <c r="AK104" i="32"/>
  <c r="AL104" i="32"/>
  <c r="AM104" i="32"/>
  <c r="W105" i="32"/>
  <c r="M93" i="32"/>
  <c r="L93" i="32"/>
  <c r="Q94" i="32"/>
  <c r="U94" i="32"/>
  <c r="AK105" i="31"/>
  <c r="AL105" i="31"/>
  <c r="AM105" i="31"/>
  <c r="W106" i="31"/>
  <c r="L94" i="31"/>
  <c r="Q95" i="31"/>
  <c r="M94" i="31"/>
  <c r="U95" i="31"/>
  <c r="S96" i="31"/>
  <c r="AD96" i="31"/>
  <c r="B95" i="31"/>
  <c r="H95" i="31"/>
  <c r="J95" i="31"/>
  <c r="A95" i="31"/>
  <c r="M95" i="30"/>
  <c r="L95" i="30"/>
  <c r="Q96" i="30"/>
  <c r="U96" i="30"/>
  <c r="AK104" i="30"/>
  <c r="AL104" i="30"/>
  <c r="AM104" i="30"/>
  <c r="W105" i="30"/>
  <c r="M99" i="29"/>
  <c r="L99" i="29"/>
  <c r="Q100" i="29"/>
  <c r="U100" i="29"/>
  <c r="S97" i="29"/>
  <c r="AD97" i="29"/>
  <c r="R97" i="29"/>
  <c r="B96" i="29"/>
  <c r="H96" i="29"/>
  <c r="AL104" i="29"/>
  <c r="AK104" i="29"/>
  <c r="AM104" i="29"/>
  <c r="W105" i="29"/>
  <c r="A96" i="29"/>
  <c r="J96" i="29"/>
  <c r="B95" i="28"/>
  <c r="H95" i="28"/>
  <c r="S96" i="28"/>
  <c r="AD96" i="28"/>
  <c r="R96" i="28"/>
  <c r="J95" i="28"/>
  <c r="A95" i="28"/>
  <c r="L95" i="28"/>
  <c r="Q96" i="28"/>
  <c r="M95" i="28"/>
  <c r="U96" i="28"/>
  <c r="F97" i="28"/>
  <c r="R97" i="28"/>
  <c r="I97" i="28"/>
  <c r="F98" i="29"/>
  <c r="I98" i="29"/>
  <c r="I97" i="32"/>
  <c r="S97" i="32"/>
  <c r="AD97" i="32"/>
  <c r="B96" i="32"/>
  <c r="H96" i="32"/>
  <c r="I97" i="31"/>
  <c r="B96" i="30"/>
  <c r="H96" i="30"/>
  <c r="A96" i="32"/>
  <c r="J96" i="32"/>
  <c r="F97" i="30"/>
  <c r="R97" i="30"/>
  <c r="I97" i="30"/>
  <c r="S97" i="30"/>
  <c r="AD97" i="30"/>
  <c r="A96" i="30"/>
  <c r="J96" i="30"/>
  <c r="AM97" i="28"/>
  <c r="AL97" i="28"/>
  <c r="AK97" i="28"/>
  <c r="W98" i="28"/>
  <c r="F97" i="33"/>
  <c r="R97" i="33"/>
  <c r="I97" i="33"/>
  <c r="A96" i="33"/>
  <c r="J96" i="33"/>
  <c r="AL106" i="33"/>
  <c r="AK106" i="33"/>
  <c r="AM106" i="33"/>
  <c r="W107" i="33"/>
  <c r="M97" i="33"/>
  <c r="L97" i="33"/>
  <c r="Q98" i="33"/>
  <c r="U98" i="33"/>
  <c r="H96" i="33"/>
  <c r="B96" i="33"/>
  <c r="S97" i="33"/>
  <c r="AD97" i="33"/>
  <c r="L94" i="32"/>
  <c r="Q95" i="32"/>
  <c r="M94" i="32"/>
  <c r="U95" i="32"/>
  <c r="AM105" i="32"/>
  <c r="AK105" i="32"/>
  <c r="AL105" i="32"/>
  <c r="W106" i="32"/>
  <c r="B96" i="31"/>
  <c r="H96" i="31"/>
  <c r="AM106" i="31"/>
  <c r="AK106" i="31"/>
  <c r="AL106" i="31"/>
  <c r="W107" i="31"/>
  <c r="S97" i="31"/>
  <c r="AD97" i="31"/>
  <c r="M95" i="31"/>
  <c r="L95" i="31"/>
  <c r="Q96" i="31"/>
  <c r="U96" i="31"/>
  <c r="J96" i="31"/>
  <c r="A96" i="31"/>
  <c r="AL105" i="30"/>
  <c r="AM105" i="30"/>
  <c r="AK105" i="30"/>
  <c r="W106" i="30"/>
  <c r="L96" i="30"/>
  <c r="Q97" i="30"/>
  <c r="M96" i="30"/>
  <c r="U97" i="30"/>
  <c r="S98" i="29"/>
  <c r="AD98" i="29"/>
  <c r="R98" i="29"/>
  <c r="A97" i="29"/>
  <c r="J97" i="29"/>
  <c r="H97" i="29"/>
  <c r="B97" i="29"/>
  <c r="M100" i="29"/>
  <c r="L100" i="29"/>
  <c r="Q101" i="29"/>
  <c r="U101" i="29"/>
  <c r="AK105" i="29"/>
  <c r="AM105" i="29"/>
  <c r="AL105" i="29"/>
  <c r="W106" i="29"/>
  <c r="S97" i="28"/>
  <c r="AD97" i="28"/>
  <c r="J96" i="28"/>
  <c r="A96" i="28"/>
  <c r="H96" i="28"/>
  <c r="B96" i="28"/>
  <c r="M96" i="28"/>
  <c r="L96" i="28"/>
  <c r="Q97" i="28"/>
  <c r="U97" i="28"/>
  <c r="J97" i="30"/>
  <c r="A97" i="30"/>
  <c r="I98" i="30"/>
  <c r="F98" i="30"/>
  <c r="R98" i="30"/>
  <c r="S98" i="30"/>
  <c r="AD98" i="30"/>
  <c r="A97" i="32"/>
  <c r="J97" i="32"/>
  <c r="F98" i="28"/>
  <c r="R98" i="28"/>
  <c r="I98" i="28"/>
  <c r="I98" i="32"/>
  <c r="S98" i="32"/>
  <c r="AD98" i="32"/>
  <c r="I99" i="29"/>
  <c r="F99" i="29"/>
  <c r="R99" i="29"/>
  <c r="I98" i="31"/>
  <c r="H97" i="30"/>
  <c r="B97" i="30"/>
  <c r="B97" i="32"/>
  <c r="H97" i="32"/>
  <c r="AM98" i="28"/>
  <c r="AL98" i="28"/>
  <c r="AK98" i="28"/>
  <c r="W99" i="28"/>
  <c r="F98" i="33"/>
  <c r="R98" i="33"/>
  <c r="I98" i="33"/>
  <c r="S98" i="33"/>
  <c r="AD98" i="33"/>
  <c r="H97" i="33"/>
  <c r="B97" i="33"/>
  <c r="A97" i="33"/>
  <c r="J97" i="33"/>
  <c r="AM107" i="33"/>
  <c r="AL107" i="33"/>
  <c r="AK107" i="33"/>
  <c r="W108" i="33"/>
  <c r="L98" i="33"/>
  <c r="Q99" i="33"/>
  <c r="M98" i="33"/>
  <c r="U99" i="33"/>
  <c r="M95" i="32"/>
  <c r="L95" i="32"/>
  <c r="Q96" i="32"/>
  <c r="U96" i="32"/>
  <c r="AK106" i="32"/>
  <c r="AM106" i="32"/>
  <c r="AL106" i="32"/>
  <c r="W107" i="32"/>
  <c r="S98" i="31"/>
  <c r="AD98" i="31"/>
  <c r="H97" i="31"/>
  <c r="B97" i="31"/>
  <c r="M96" i="31"/>
  <c r="L96" i="31"/>
  <c r="Q97" i="31"/>
  <c r="U97" i="31"/>
  <c r="A97" i="31"/>
  <c r="J97" i="31"/>
  <c r="AM107" i="31"/>
  <c r="AL107" i="31"/>
  <c r="AK107" i="31"/>
  <c r="W108" i="31"/>
  <c r="M97" i="30"/>
  <c r="L97" i="30"/>
  <c r="Q98" i="30"/>
  <c r="U98" i="30"/>
  <c r="AL106" i="30"/>
  <c r="AM106" i="30"/>
  <c r="AK106" i="30"/>
  <c r="W107" i="30"/>
  <c r="L101" i="29"/>
  <c r="Q102" i="29"/>
  <c r="M101" i="29"/>
  <c r="U102" i="29"/>
  <c r="B98" i="29"/>
  <c r="H98" i="29"/>
  <c r="AK106" i="29"/>
  <c r="AM106" i="29"/>
  <c r="AL106" i="29"/>
  <c r="W107" i="29"/>
  <c r="S99" i="29"/>
  <c r="AD99" i="29"/>
  <c r="J98" i="29"/>
  <c r="A98" i="29"/>
  <c r="S98" i="28"/>
  <c r="AD98" i="28"/>
  <c r="J97" i="28"/>
  <c r="A97" i="28"/>
  <c r="H97" i="28"/>
  <c r="B97" i="28"/>
  <c r="M97" i="28"/>
  <c r="L97" i="28"/>
  <c r="Q98" i="28"/>
  <c r="U98" i="28"/>
  <c r="J98" i="30"/>
  <c r="A98" i="30"/>
  <c r="F99" i="28"/>
  <c r="R99" i="28"/>
  <c r="I99" i="28"/>
  <c r="I99" i="31"/>
  <c r="H98" i="32"/>
  <c r="B98" i="32"/>
  <c r="F99" i="30"/>
  <c r="R99" i="30"/>
  <c r="I99" i="30"/>
  <c r="S99" i="30"/>
  <c r="AD99" i="30"/>
  <c r="H98" i="30"/>
  <c r="B98" i="30"/>
  <c r="I100" i="29"/>
  <c r="F100" i="29"/>
  <c r="R100" i="29"/>
  <c r="I99" i="32"/>
  <c r="S99" i="32"/>
  <c r="AD99" i="32"/>
  <c r="A98" i="32"/>
  <c r="J98" i="32"/>
  <c r="AM99" i="28"/>
  <c r="AK99" i="28"/>
  <c r="AL99" i="28"/>
  <c r="W100" i="28"/>
  <c r="I99" i="33"/>
  <c r="F99" i="33"/>
  <c r="R99" i="33"/>
  <c r="M99" i="33"/>
  <c r="L99" i="33"/>
  <c r="Q100" i="33"/>
  <c r="U100" i="33"/>
  <c r="H98" i="33"/>
  <c r="B98" i="33"/>
  <c r="AL108" i="33"/>
  <c r="AK108" i="33"/>
  <c r="AM108" i="33"/>
  <c r="W109" i="33"/>
  <c r="A98" i="33"/>
  <c r="J98" i="33"/>
  <c r="S99" i="33"/>
  <c r="AD99" i="33"/>
  <c r="AK107" i="32"/>
  <c r="AM107" i="32"/>
  <c r="AL107" i="32"/>
  <c r="W108" i="32"/>
  <c r="M96" i="32"/>
  <c r="L96" i="32"/>
  <c r="Q97" i="32"/>
  <c r="U97" i="32"/>
  <c r="AK108" i="31"/>
  <c r="AL108" i="31"/>
  <c r="AM108" i="31"/>
  <c r="W109" i="31"/>
  <c r="A98" i="31"/>
  <c r="J98" i="31"/>
  <c r="S99" i="31"/>
  <c r="AD99" i="31"/>
  <c r="H98" i="31"/>
  <c r="B98" i="31"/>
  <c r="M97" i="31"/>
  <c r="L97" i="31"/>
  <c r="Q98" i="31"/>
  <c r="U98" i="31"/>
  <c r="M98" i="30"/>
  <c r="L98" i="30"/>
  <c r="Q99" i="30"/>
  <c r="U99" i="30"/>
  <c r="AM107" i="30"/>
  <c r="AK107" i="30"/>
  <c r="AL107" i="30"/>
  <c r="W108" i="30"/>
  <c r="J99" i="29"/>
  <c r="A99" i="29"/>
  <c r="M102" i="29"/>
  <c r="L102" i="29"/>
  <c r="Q103" i="29"/>
  <c r="U103" i="29"/>
  <c r="S100" i="29"/>
  <c r="AD100" i="29"/>
  <c r="B99" i="29"/>
  <c r="H99" i="29"/>
  <c r="AK107" i="29"/>
  <c r="AM107" i="29"/>
  <c r="AL107" i="29"/>
  <c r="W108" i="29"/>
  <c r="S99" i="28"/>
  <c r="AD99" i="28"/>
  <c r="B98" i="28"/>
  <c r="H98" i="28"/>
  <c r="J98" i="28"/>
  <c r="A98" i="28"/>
  <c r="M98" i="28"/>
  <c r="L98" i="28"/>
  <c r="Q99" i="28"/>
  <c r="U99" i="28"/>
  <c r="I100" i="30"/>
  <c r="F100" i="30"/>
  <c r="R100" i="30"/>
  <c r="C101" i="30"/>
  <c r="S100" i="30"/>
  <c r="AD100" i="30"/>
  <c r="I101" i="29"/>
  <c r="F101" i="29"/>
  <c r="R101" i="29"/>
  <c r="B99" i="30"/>
  <c r="H99" i="30"/>
  <c r="H99" i="32"/>
  <c r="B99" i="32"/>
  <c r="F100" i="28"/>
  <c r="R100" i="28"/>
  <c r="I100" i="28"/>
  <c r="I100" i="31"/>
  <c r="I100" i="32"/>
  <c r="S100" i="32"/>
  <c r="AD100" i="32"/>
  <c r="J99" i="32"/>
  <c r="A99" i="32"/>
  <c r="J99" i="30"/>
  <c r="A99" i="30"/>
  <c r="AK100" i="28"/>
  <c r="AL100" i="28"/>
  <c r="AM100" i="28"/>
  <c r="W101" i="28"/>
  <c r="I100" i="33"/>
  <c r="F100" i="33"/>
  <c r="R100" i="33"/>
  <c r="M100" i="33"/>
  <c r="L100" i="33"/>
  <c r="Q101" i="33"/>
  <c r="U101" i="33"/>
  <c r="A99" i="33"/>
  <c r="J99" i="33"/>
  <c r="H99" i="33"/>
  <c r="B99" i="33"/>
  <c r="S100" i="33"/>
  <c r="AD100" i="33"/>
  <c r="AL109" i="33"/>
  <c r="AK109" i="33"/>
  <c r="AM109" i="33"/>
  <c r="W110" i="33"/>
  <c r="AL108" i="32"/>
  <c r="AK108" i="32"/>
  <c r="AM108" i="32"/>
  <c r="W109" i="32"/>
  <c r="M97" i="32"/>
  <c r="L97" i="32"/>
  <c r="Q98" i="32"/>
  <c r="U98" i="32"/>
  <c r="L98" i="31"/>
  <c r="Q99" i="31"/>
  <c r="M98" i="31"/>
  <c r="U99" i="31"/>
  <c r="AM109" i="31"/>
  <c r="AK109" i="31"/>
  <c r="AL109" i="31"/>
  <c r="W110" i="31"/>
  <c r="H99" i="31"/>
  <c r="B99" i="31"/>
  <c r="S100" i="31"/>
  <c r="AD100" i="31"/>
  <c r="A99" i="31"/>
  <c r="J99" i="31"/>
  <c r="M99" i="30"/>
  <c r="L99" i="30"/>
  <c r="Q100" i="30"/>
  <c r="U100" i="30"/>
  <c r="AM108" i="30"/>
  <c r="AL108" i="30"/>
  <c r="AK108" i="30"/>
  <c r="W109" i="30"/>
  <c r="AL108" i="29"/>
  <c r="AK108" i="29"/>
  <c r="AM108" i="29"/>
  <c r="W109" i="29"/>
  <c r="A100" i="29"/>
  <c r="J100" i="29"/>
  <c r="H100" i="29"/>
  <c r="B100" i="29"/>
  <c r="S101" i="29"/>
  <c r="AD101" i="29"/>
  <c r="L103" i="29"/>
  <c r="Q104" i="29"/>
  <c r="M103" i="29"/>
  <c r="U104" i="29"/>
  <c r="A99" i="28"/>
  <c r="J99" i="28"/>
  <c r="S100" i="28"/>
  <c r="AD100" i="28"/>
  <c r="B99" i="28"/>
  <c r="H99" i="28"/>
  <c r="L99" i="28"/>
  <c r="Q100" i="28"/>
  <c r="M99" i="28"/>
  <c r="U100" i="28"/>
  <c r="F102" i="29"/>
  <c r="R102" i="29"/>
  <c r="I102" i="29"/>
  <c r="I101" i="31"/>
  <c r="J100" i="32"/>
  <c r="A100" i="32"/>
  <c r="F101" i="30"/>
  <c r="R101" i="30"/>
  <c r="G101" i="30"/>
  <c r="I101" i="30"/>
  <c r="C102" i="30"/>
  <c r="S101" i="30"/>
  <c r="AD101" i="30"/>
  <c r="I101" i="32"/>
  <c r="S101" i="32"/>
  <c r="AD101" i="32"/>
  <c r="H100" i="30"/>
  <c r="B100" i="30"/>
  <c r="F101" i="28"/>
  <c r="R101" i="28"/>
  <c r="H100" i="32"/>
  <c r="B100" i="32"/>
  <c r="A100" i="30"/>
  <c r="J100" i="30"/>
  <c r="AL101" i="28"/>
  <c r="AK101" i="28"/>
  <c r="AM101" i="28"/>
  <c r="W102" i="28"/>
  <c r="F101" i="33"/>
  <c r="R101" i="33"/>
  <c r="I101" i="33"/>
  <c r="M101" i="33"/>
  <c r="L101" i="33"/>
  <c r="Q102" i="33"/>
  <c r="U102" i="33"/>
  <c r="AL110" i="33"/>
  <c r="AK110" i="33"/>
  <c r="AM110" i="33"/>
  <c r="W111" i="33"/>
  <c r="H100" i="33"/>
  <c r="B100" i="33"/>
  <c r="S101" i="33"/>
  <c r="AD101" i="33"/>
  <c r="J100" i="33"/>
  <c r="A100" i="33"/>
  <c r="L98" i="32"/>
  <c r="Q99" i="32"/>
  <c r="M98" i="32"/>
  <c r="U99" i="32"/>
  <c r="AK109" i="32"/>
  <c r="AL109" i="32"/>
  <c r="AM109" i="32"/>
  <c r="W110" i="32"/>
  <c r="M99" i="31"/>
  <c r="L99" i="31"/>
  <c r="Q100" i="31"/>
  <c r="U100" i="31"/>
  <c r="S101" i="31"/>
  <c r="AD101" i="31"/>
  <c r="AM110" i="31"/>
  <c r="AL110" i="31"/>
  <c r="AK110" i="31"/>
  <c r="W111" i="31"/>
  <c r="J100" i="31"/>
  <c r="A100" i="31"/>
  <c r="H100" i="31"/>
  <c r="B100" i="31"/>
  <c r="AM109" i="30"/>
  <c r="AL109" i="30"/>
  <c r="AK109" i="30"/>
  <c r="W110" i="30"/>
  <c r="L100" i="30"/>
  <c r="Q101" i="30"/>
  <c r="M100" i="30"/>
  <c r="U101" i="30"/>
  <c r="J101" i="29"/>
  <c r="A101" i="29"/>
  <c r="AK109" i="29"/>
  <c r="AM109" i="29"/>
  <c r="AL109" i="29"/>
  <c r="W110" i="29"/>
  <c r="M104" i="29"/>
  <c r="L104" i="29"/>
  <c r="Q105" i="29"/>
  <c r="U105" i="29"/>
  <c r="S102" i="29"/>
  <c r="AD102" i="29"/>
  <c r="H101" i="29"/>
  <c r="B101" i="29"/>
  <c r="A100" i="28"/>
  <c r="J100" i="28"/>
  <c r="H100" i="28"/>
  <c r="B100" i="28"/>
  <c r="S101" i="28"/>
  <c r="AD101" i="28"/>
  <c r="I101" i="28"/>
  <c r="F102" i="28"/>
  <c r="M100" i="28"/>
  <c r="L100" i="28"/>
  <c r="Q101" i="28"/>
  <c r="U101" i="28"/>
  <c r="I103" i="29"/>
  <c r="F103" i="29"/>
  <c r="R103" i="29"/>
  <c r="J101" i="32"/>
  <c r="A101" i="32"/>
  <c r="B101" i="32"/>
  <c r="H101" i="32"/>
  <c r="G102" i="30"/>
  <c r="I102" i="30"/>
  <c r="F102" i="30"/>
  <c r="R102" i="30"/>
  <c r="S102" i="30"/>
  <c r="AD102" i="30"/>
  <c r="C103" i="30"/>
  <c r="A101" i="30"/>
  <c r="J101" i="30"/>
  <c r="I102" i="32"/>
  <c r="S102" i="32"/>
  <c r="AD102" i="32"/>
  <c r="H101" i="30"/>
  <c r="B101" i="30"/>
  <c r="I102" i="31"/>
  <c r="AK102" i="28"/>
  <c r="AM102" i="28"/>
  <c r="AL102" i="28"/>
  <c r="W103" i="28"/>
  <c r="F102" i="33"/>
  <c r="R102" i="33"/>
  <c r="I102" i="33"/>
  <c r="AL111" i="33"/>
  <c r="AK111" i="33"/>
  <c r="AM111" i="33"/>
  <c r="W112" i="33"/>
  <c r="S102" i="33"/>
  <c r="AD102" i="33"/>
  <c r="H101" i="33"/>
  <c r="B101" i="33"/>
  <c r="L102" i="33"/>
  <c r="Q103" i="33"/>
  <c r="M102" i="33"/>
  <c r="U103" i="33"/>
  <c r="A101" i="33"/>
  <c r="J101" i="33"/>
  <c r="AK110" i="32"/>
  <c r="AL110" i="32"/>
  <c r="AM110" i="32"/>
  <c r="W111" i="32"/>
  <c r="M99" i="32"/>
  <c r="L99" i="32"/>
  <c r="Q100" i="32"/>
  <c r="U100" i="32"/>
  <c r="M100" i="31"/>
  <c r="L100" i="31"/>
  <c r="Q101" i="31"/>
  <c r="U101" i="31"/>
  <c r="AL111" i="31"/>
  <c r="AK111" i="31"/>
  <c r="AM111" i="31"/>
  <c r="W112" i="31"/>
  <c r="H101" i="31"/>
  <c r="B101" i="31"/>
  <c r="S102" i="31"/>
  <c r="AD102" i="31"/>
  <c r="A101" i="31"/>
  <c r="J101" i="31"/>
  <c r="M101" i="30"/>
  <c r="L101" i="30"/>
  <c r="Q102" i="30"/>
  <c r="U102" i="30"/>
  <c r="AL110" i="30"/>
  <c r="AK110" i="30"/>
  <c r="AM110" i="30"/>
  <c r="W111" i="30"/>
  <c r="A102" i="29"/>
  <c r="J102" i="29"/>
  <c r="B102" i="29"/>
  <c r="H102" i="29"/>
  <c r="AK110" i="29"/>
  <c r="AM110" i="29"/>
  <c r="AL110" i="29"/>
  <c r="W111" i="29"/>
  <c r="S103" i="29"/>
  <c r="AD103" i="29"/>
  <c r="M105" i="29"/>
  <c r="L105" i="29"/>
  <c r="Q106" i="29"/>
  <c r="U106" i="29"/>
  <c r="H101" i="28"/>
  <c r="B101" i="28"/>
  <c r="R102" i="28"/>
  <c r="I102" i="28"/>
  <c r="F103" i="28"/>
  <c r="S102" i="28"/>
  <c r="AD102" i="28"/>
  <c r="A101" i="28"/>
  <c r="J101" i="28"/>
  <c r="M101" i="28"/>
  <c r="L101" i="28"/>
  <c r="Q102" i="28"/>
  <c r="U102" i="28"/>
  <c r="I104" i="29"/>
  <c r="F104" i="29"/>
  <c r="R104" i="29"/>
  <c r="I103" i="31"/>
  <c r="H102" i="32"/>
  <c r="B102" i="32"/>
  <c r="G103" i="30"/>
  <c r="F103" i="30"/>
  <c r="R103" i="30"/>
  <c r="I103" i="30"/>
  <c r="C104" i="30"/>
  <c r="S103" i="30"/>
  <c r="AD103" i="30"/>
  <c r="B102" i="30"/>
  <c r="H102" i="30"/>
  <c r="J102" i="32"/>
  <c r="A102" i="32"/>
  <c r="I103" i="32"/>
  <c r="S103" i="32"/>
  <c r="AD103" i="32"/>
  <c r="A102" i="30"/>
  <c r="J102" i="30"/>
  <c r="AK103" i="28"/>
  <c r="AL103" i="28"/>
  <c r="AM103" i="28"/>
  <c r="W104" i="28"/>
  <c r="I103" i="33"/>
  <c r="F103" i="33"/>
  <c r="R103" i="33"/>
  <c r="AK112" i="33"/>
  <c r="AM112" i="33"/>
  <c r="AL112" i="33"/>
  <c r="W113" i="33"/>
  <c r="M103" i="33"/>
  <c r="L103" i="33"/>
  <c r="Q104" i="33"/>
  <c r="U104" i="33"/>
  <c r="H102" i="33"/>
  <c r="B102" i="33"/>
  <c r="A102" i="33"/>
  <c r="J102" i="33"/>
  <c r="S103" i="33"/>
  <c r="AD103" i="33"/>
  <c r="AL111" i="32"/>
  <c r="AK111" i="32"/>
  <c r="AM111" i="32"/>
  <c r="W112" i="32"/>
  <c r="M100" i="32"/>
  <c r="L100" i="32"/>
  <c r="Q101" i="32"/>
  <c r="U101" i="32"/>
  <c r="L101" i="31"/>
  <c r="Q102" i="31"/>
  <c r="M101" i="31"/>
  <c r="U102" i="31"/>
  <c r="J102" i="31"/>
  <c r="A102" i="31"/>
  <c r="S103" i="31"/>
  <c r="AD103" i="31"/>
  <c r="AK112" i="31"/>
  <c r="AM112" i="31"/>
  <c r="AL112" i="31"/>
  <c r="W113" i="31"/>
  <c r="H102" i="31"/>
  <c r="B102" i="31"/>
  <c r="AK111" i="30"/>
  <c r="AM111" i="30"/>
  <c r="AL111" i="30"/>
  <c r="W112" i="30"/>
  <c r="M102" i="30"/>
  <c r="L102" i="30"/>
  <c r="Q103" i="30"/>
  <c r="U103" i="30"/>
  <c r="AK111" i="29"/>
  <c r="AM111" i="29"/>
  <c r="AL111" i="29"/>
  <c r="W112" i="29"/>
  <c r="M106" i="29"/>
  <c r="L106" i="29"/>
  <c r="Q107" i="29"/>
  <c r="U107" i="29"/>
  <c r="H103" i="29"/>
  <c r="B103" i="29"/>
  <c r="A103" i="29"/>
  <c r="J103" i="29"/>
  <c r="S104" i="29"/>
  <c r="AD104" i="29"/>
  <c r="S103" i="28"/>
  <c r="AD103" i="28"/>
  <c r="R103" i="28"/>
  <c r="F104" i="28"/>
  <c r="I103" i="28"/>
  <c r="H102" i="28"/>
  <c r="B102" i="28"/>
  <c r="A102" i="28"/>
  <c r="J102" i="28"/>
  <c r="M102" i="28"/>
  <c r="L102" i="28"/>
  <c r="Q103" i="28"/>
  <c r="U103" i="28"/>
  <c r="H103" i="32"/>
  <c r="B103" i="32"/>
  <c r="A103" i="30"/>
  <c r="J103" i="30"/>
  <c r="I104" i="30"/>
  <c r="G104" i="30"/>
  <c r="F104" i="30"/>
  <c r="R104" i="30"/>
  <c r="C105" i="30"/>
  <c r="S104" i="30"/>
  <c r="AD104" i="30"/>
  <c r="I104" i="31"/>
  <c r="A103" i="32"/>
  <c r="J103" i="32"/>
  <c r="I105" i="29"/>
  <c r="F105" i="29"/>
  <c r="R105" i="29"/>
  <c r="I104" i="32"/>
  <c r="S104" i="32"/>
  <c r="AD104" i="32"/>
  <c r="H103" i="30"/>
  <c r="B103" i="30"/>
  <c r="AM104" i="28"/>
  <c r="AL104" i="28"/>
  <c r="AK104" i="28"/>
  <c r="W105" i="28"/>
  <c r="I104" i="33"/>
  <c r="F104" i="33"/>
  <c r="R104" i="33"/>
  <c r="A103" i="33"/>
  <c r="J103" i="33"/>
  <c r="M104" i="33"/>
  <c r="L104" i="33"/>
  <c r="Q105" i="33"/>
  <c r="U105" i="33"/>
  <c r="H103" i="33"/>
  <c r="B103" i="33"/>
  <c r="AL113" i="33"/>
  <c r="AK113" i="33"/>
  <c r="AM113" i="33"/>
  <c r="W114" i="33"/>
  <c r="S104" i="33"/>
  <c r="AD104" i="33"/>
  <c r="L101" i="32"/>
  <c r="Q102" i="32"/>
  <c r="M101" i="32"/>
  <c r="U102" i="32"/>
  <c r="AL112" i="32"/>
  <c r="AK112" i="32"/>
  <c r="AM112" i="32"/>
  <c r="W113" i="32"/>
  <c r="L102" i="31"/>
  <c r="Q103" i="31"/>
  <c r="M102" i="31"/>
  <c r="U103" i="31"/>
  <c r="AK113" i="31"/>
  <c r="AM113" i="31"/>
  <c r="AL113" i="31"/>
  <c r="W114" i="31"/>
  <c r="S104" i="31"/>
  <c r="AD104" i="31"/>
  <c r="J103" i="31"/>
  <c r="A103" i="31"/>
  <c r="H103" i="31"/>
  <c r="B103" i="31"/>
  <c r="AK112" i="30"/>
  <c r="AM112" i="30"/>
  <c r="AL112" i="30"/>
  <c r="W113" i="30"/>
  <c r="M103" i="30"/>
  <c r="L103" i="30"/>
  <c r="Q104" i="30"/>
  <c r="U104" i="30"/>
  <c r="AM112" i="29"/>
  <c r="AL112" i="29"/>
  <c r="AK112" i="29"/>
  <c r="W113" i="29"/>
  <c r="L107" i="29"/>
  <c r="Q108" i="29"/>
  <c r="M107" i="29"/>
  <c r="U108" i="29"/>
  <c r="H104" i="29"/>
  <c r="B104" i="29"/>
  <c r="A104" i="29"/>
  <c r="J104" i="29"/>
  <c r="S105" i="29"/>
  <c r="AD105" i="29"/>
  <c r="A103" i="28"/>
  <c r="J103" i="28"/>
  <c r="B103" i="28"/>
  <c r="H103" i="28"/>
  <c r="S104" i="28"/>
  <c r="AD104" i="28"/>
  <c r="I104" i="28"/>
  <c r="R104" i="28"/>
  <c r="F105" i="28"/>
  <c r="L103" i="28"/>
  <c r="Q104" i="28"/>
  <c r="M103" i="28"/>
  <c r="U104" i="28"/>
  <c r="J104" i="32"/>
  <c r="A104" i="32"/>
  <c r="H104" i="32"/>
  <c r="B104" i="32"/>
  <c r="F105" i="30"/>
  <c r="R105" i="30"/>
  <c r="G105" i="30"/>
  <c r="I105" i="30"/>
  <c r="C106" i="30"/>
  <c r="S105" i="30"/>
  <c r="AD105" i="30"/>
  <c r="I106" i="29"/>
  <c r="F106" i="29"/>
  <c r="R106" i="29"/>
  <c r="B104" i="30"/>
  <c r="H104" i="30"/>
  <c r="I105" i="31"/>
  <c r="I105" i="32"/>
  <c r="S105" i="32"/>
  <c r="AD105" i="32"/>
  <c r="J104" i="30"/>
  <c r="A104" i="30"/>
  <c r="AM105" i="28"/>
  <c r="AK105" i="28"/>
  <c r="AL105" i="28"/>
  <c r="W106" i="28"/>
  <c r="I105" i="33"/>
  <c r="F105" i="33"/>
  <c r="R105" i="33"/>
  <c r="J104" i="33"/>
  <c r="A104" i="33"/>
  <c r="H104" i="33"/>
  <c r="B104" i="33"/>
  <c r="S105" i="33"/>
  <c r="AD105" i="33"/>
  <c r="AL114" i="33"/>
  <c r="AK114" i="33"/>
  <c r="AM114" i="33"/>
  <c r="W115" i="33"/>
  <c r="M105" i="33"/>
  <c r="L105" i="33"/>
  <c r="Q106" i="33"/>
  <c r="U106" i="33"/>
  <c r="AM113" i="32"/>
  <c r="AK113" i="32"/>
  <c r="AL113" i="32"/>
  <c r="W114" i="32"/>
  <c r="L102" i="32"/>
  <c r="Q103" i="32"/>
  <c r="M102" i="32"/>
  <c r="U103" i="32"/>
  <c r="L103" i="31"/>
  <c r="Q104" i="31"/>
  <c r="M103" i="31"/>
  <c r="U104" i="31"/>
  <c r="H104" i="31"/>
  <c r="B104" i="31"/>
  <c r="J104" i="31"/>
  <c r="A104" i="31"/>
  <c r="AM114" i="31"/>
  <c r="AL114" i="31"/>
  <c r="AK114" i="31"/>
  <c r="W115" i="31"/>
  <c r="S105" i="31"/>
  <c r="AD105" i="31"/>
  <c r="AL113" i="30"/>
  <c r="AM113" i="30"/>
  <c r="AK113" i="30"/>
  <c r="W114" i="30"/>
  <c r="L104" i="30"/>
  <c r="Q105" i="30"/>
  <c r="M104" i="30"/>
  <c r="U105" i="30"/>
  <c r="AM113" i="29"/>
  <c r="AL113" i="29"/>
  <c r="AK113" i="29"/>
  <c r="W114" i="29"/>
  <c r="S106" i="29"/>
  <c r="AD106" i="29"/>
  <c r="M108" i="29"/>
  <c r="L108" i="29"/>
  <c r="Q109" i="29"/>
  <c r="U109" i="29"/>
  <c r="H105" i="29"/>
  <c r="B105" i="29"/>
  <c r="J105" i="29"/>
  <c r="A105" i="29"/>
  <c r="S105" i="28"/>
  <c r="AD105" i="28"/>
  <c r="R105" i="28"/>
  <c r="I105" i="28"/>
  <c r="F106" i="28"/>
  <c r="B104" i="28"/>
  <c r="H104" i="28"/>
  <c r="A104" i="28"/>
  <c r="J104" i="28"/>
  <c r="M104" i="28"/>
  <c r="L104" i="28"/>
  <c r="Q105" i="28"/>
  <c r="U105" i="28"/>
  <c r="A105" i="32"/>
  <c r="J105" i="32"/>
  <c r="J105" i="30"/>
  <c r="A105" i="30"/>
  <c r="I107" i="29"/>
  <c r="F107" i="29"/>
  <c r="R107" i="29"/>
  <c r="B105" i="32"/>
  <c r="H105" i="32"/>
  <c r="G106" i="30"/>
  <c r="I106" i="30"/>
  <c r="F106" i="30"/>
  <c r="R106" i="30"/>
  <c r="S106" i="30"/>
  <c r="AD106" i="30"/>
  <c r="C107" i="30"/>
  <c r="H105" i="30"/>
  <c r="B105" i="30"/>
  <c r="I106" i="31"/>
  <c r="I106" i="32"/>
  <c r="S106" i="32"/>
  <c r="AD106" i="32"/>
  <c r="AL106" i="28"/>
  <c r="AK106" i="28"/>
  <c r="AM106" i="28"/>
  <c r="W107" i="28"/>
  <c r="F106" i="33"/>
  <c r="R106" i="33"/>
  <c r="I106" i="33"/>
  <c r="L106" i="33"/>
  <c r="Q107" i="33"/>
  <c r="M106" i="33"/>
  <c r="U107" i="33"/>
  <c r="A105" i="33"/>
  <c r="J105" i="33"/>
  <c r="AM115" i="33"/>
  <c r="AL115" i="33"/>
  <c r="AK115" i="33"/>
  <c r="W116" i="33"/>
  <c r="S106" i="33"/>
  <c r="AD106" i="33"/>
  <c r="H105" i="33"/>
  <c r="B105" i="33"/>
  <c r="L103" i="32"/>
  <c r="Q104" i="32"/>
  <c r="M103" i="32"/>
  <c r="U104" i="32"/>
  <c r="AK114" i="32"/>
  <c r="AL114" i="32"/>
  <c r="AM114" i="32"/>
  <c r="W115" i="32"/>
  <c r="S106" i="31"/>
  <c r="AD106" i="31"/>
  <c r="H105" i="31"/>
  <c r="B105" i="31"/>
  <c r="AK115" i="31"/>
  <c r="AL115" i="31"/>
  <c r="AM115" i="31"/>
  <c r="W116" i="31"/>
  <c r="M104" i="31"/>
  <c r="L104" i="31"/>
  <c r="Q105" i="31"/>
  <c r="U105" i="31"/>
  <c r="J105" i="31"/>
  <c r="A105" i="31"/>
  <c r="AL114" i="30"/>
  <c r="AK114" i="30"/>
  <c r="AM114" i="30"/>
  <c r="W115" i="30"/>
  <c r="L105" i="30"/>
  <c r="Q106" i="30"/>
  <c r="M105" i="30"/>
  <c r="U106" i="30"/>
  <c r="A106" i="29"/>
  <c r="J106" i="29"/>
  <c r="AK114" i="29"/>
  <c r="AM114" i="29"/>
  <c r="AL114" i="29"/>
  <c r="W115" i="29"/>
  <c r="M109" i="29"/>
  <c r="L109" i="29"/>
  <c r="Q110" i="29"/>
  <c r="U110" i="29"/>
  <c r="S107" i="29"/>
  <c r="AD107" i="29"/>
  <c r="H106" i="29"/>
  <c r="B106" i="29"/>
  <c r="H105" i="28"/>
  <c r="B105" i="28"/>
  <c r="S106" i="28"/>
  <c r="AD106" i="28"/>
  <c r="I106" i="28"/>
  <c r="R106" i="28"/>
  <c r="F107" i="28"/>
  <c r="J105" i="28"/>
  <c r="A105" i="28"/>
  <c r="M105" i="28"/>
  <c r="L105" i="28"/>
  <c r="Q106" i="28"/>
  <c r="U106" i="28"/>
  <c r="I108" i="29"/>
  <c r="F108" i="29"/>
  <c r="R108" i="29"/>
  <c r="I107" i="31"/>
  <c r="A106" i="32"/>
  <c r="J106" i="32"/>
  <c r="A106" i="30"/>
  <c r="J106" i="30"/>
  <c r="F107" i="30"/>
  <c r="R107" i="30"/>
  <c r="G107" i="30"/>
  <c r="I107" i="30"/>
  <c r="C108" i="30"/>
  <c r="S107" i="30"/>
  <c r="AD107" i="30"/>
  <c r="H106" i="30"/>
  <c r="B106" i="30"/>
  <c r="I107" i="32"/>
  <c r="S107" i="32"/>
  <c r="AD107" i="32"/>
  <c r="H106" i="32"/>
  <c r="B106" i="32"/>
  <c r="AM107" i="28"/>
  <c r="AK107" i="28"/>
  <c r="AL107" i="28"/>
  <c r="W108" i="28"/>
  <c r="F107" i="33"/>
  <c r="R107" i="33"/>
  <c r="I107" i="33"/>
  <c r="A106" i="33"/>
  <c r="J106" i="33"/>
  <c r="S107" i="33"/>
  <c r="AD107" i="33"/>
  <c r="H106" i="33"/>
  <c r="B106" i="33"/>
  <c r="M107" i="33"/>
  <c r="L107" i="33"/>
  <c r="Q108" i="33"/>
  <c r="U108" i="33"/>
  <c r="AL116" i="33"/>
  <c r="AK116" i="33"/>
  <c r="AM116" i="33"/>
  <c r="W117" i="33"/>
  <c r="AL115" i="32"/>
  <c r="AK115" i="32"/>
  <c r="AM115" i="32"/>
  <c r="W116" i="32"/>
  <c r="M104" i="32"/>
  <c r="L104" i="32"/>
  <c r="Q105" i="32"/>
  <c r="U105" i="32"/>
  <c r="AL116" i="31"/>
  <c r="AM116" i="31"/>
  <c r="AK116" i="31"/>
  <c r="W117" i="31"/>
  <c r="M105" i="31"/>
  <c r="L105" i="31"/>
  <c r="Q106" i="31"/>
  <c r="U106" i="31"/>
  <c r="S107" i="31"/>
  <c r="AD107" i="31"/>
  <c r="A106" i="31"/>
  <c r="J106" i="31"/>
  <c r="H106" i="31"/>
  <c r="B106" i="31"/>
  <c r="AM115" i="30"/>
  <c r="AK115" i="30"/>
  <c r="AL115" i="30"/>
  <c r="W116" i="30"/>
  <c r="M106" i="30"/>
  <c r="L106" i="30"/>
  <c r="Q107" i="30"/>
  <c r="U107" i="30"/>
  <c r="H107" i="29"/>
  <c r="B107" i="29"/>
  <c r="A107" i="29"/>
  <c r="J107" i="29"/>
  <c r="S108" i="29"/>
  <c r="AD108" i="29"/>
  <c r="AM115" i="29"/>
  <c r="AL115" i="29"/>
  <c r="AK115" i="29"/>
  <c r="W116" i="29"/>
  <c r="M110" i="29"/>
  <c r="L110" i="29"/>
  <c r="Q111" i="29"/>
  <c r="U111" i="29"/>
  <c r="B106" i="28"/>
  <c r="H106" i="28"/>
  <c r="J106" i="28"/>
  <c r="A106" i="28"/>
  <c r="S107" i="28"/>
  <c r="AD107" i="28"/>
  <c r="F108" i="28"/>
  <c r="R107" i="28"/>
  <c r="I107" i="28"/>
  <c r="M106" i="28"/>
  <c r="L106" i="28"/>
  <c r="Q107" i="28"/>
  <c r="U107" i="28"/>
  <c r="I109" i="29"/>
  <c r="F109" i="29"/>
  <c r="H107" i="30"/>
  <c r="B107" i="30"/>
  <c r="I108" i="32"/>
  <c r="S108" i="32"/>
  <c r="AD108" i="32"/>
  <c r="J107" i="32"/>
  <c r="A107" i="32"/>
  <c r="G108" i="30"/>
  <c r="I108" i="30"/>
  <c r="F108" i="30"/>
  <c r="R108" i="30"/>
  <c r="S108" i="30"/>
  <c r="AD108" i="30"/>
  <c r="C109" i="30"/>
  <c r="I108" i="31"/>
  <c r="H107" i="32"/>
  <c r="B107" i="32"/>
  <c r="A107" i="30"/>
  <c r="J107" i="30"/>
  <c r="AM108" i="28"/>
  <c r="AK108" i="28"/>
  <c r="AL108" i="28"/>
  <c r="W109" i="28"/>
  <c r="I108" i="33"/>
  <c r="F108" i="33"/>
  <c r="R108" i="33"/>
  <c r="AK117" i="33"/>
  <c r="AM117" i="33"/>
  <c r="AL117" i="33"/>
  <c r="W118" i="33"/>
  <c r="S108" i="33"/>
  <c r="AD108" i="33"/>
  <c r="A107" i="33"/>
  <c r="J107" i="33"/>
  <c r="M108" i="33"/>
  <c r="L108" i="33"/>
  <c r="Q109" i="33"/>
  <c r="U109" i="33"/>
  <c r="H107" i="33"/>
  <c r="B107" i="33"/>
  <c r="M105" i="32"/>
  <c r="L105" i="32"/>
  <c r="Q106" i="32"/>
  <c r="U106" i="32"/>
  <c r="AM116" i="32"/>
  <c r="AL116" i="32"/>
  <c r="AK116" i="32"/>
  <c r="W117" i="32"/>
  <c r="L106" i="31"/>
  <c r="Q107" i="31"/>
  <c r="M106" i="31"/>
  <c r="U107" i="31"/>
  <c r="S108" i="31"/>
  <c r="AD108" i="31"/>
  <c r="AK117" i="31"/>
  <c r="AM117" i="31"/>
  <c r="AL117" i="31"/>
  <c r="W118" i="31"/>
  <c r="A107" i="31"/>
  <c r="J107" i="31"/>
  <c r="H107" i="31"/>
  <c r="B107" i="31"/>
  <c r="AK116" i="30"/>
  <c r="AM116" i="30"/>
  <c r="AL116" i="30"/>
  <c r="W117" i="30"/>
  <c r="M107" i="30"/>
  <c r="L107" i="30"/>
  <c r="Q108" i="30"/>
  <c r="U108" i="30"/>
  <c r="L111" i="29"/>
  <c r="Q112" i="29"/>
  <c r="M111" i="29"/>
  <c r="U112" i="29"/>
  <c r="H108" i="29"/>
  <c r="B108" i="29"/>
  <c r="S109" i="29"/>
  <c r="AD109" i="29"/>
  <c r="R109" i="29"/>
  <c r="AM116" i="29"/>
  <c r="AK116" i="29"/>
  <c r="AL116" i="29"/>
  <c r="W117" i="29"/>
  <c r="A108" i="29"/>
  <c r="J108" i="29"/>
  <c r="H107" i="28"/>
  <c r="B107" i="28"/>
  <c r="J107" i="28"/>
  <c r="A107" i="28"/>
  <c r="F109" i="28"/>
  <c r="R108" i="28"/>
  <c r="I108" i="28"/>
  <c r="S108" i="28"/>
  <c r="AD108" i="28"/>
  <c r="L107" i="28"/>
  <c r="Q108" i="28"/>
  <c r="M107" i="28"/>
  <c r="U108" i="28"/>
  <c r="I109" i="31"/>
  <c r="F110" i="29"/>
  <c r="R110" i="29"/>
  <c r="I110" i="29"/>
  <c r="B108" i="32"/>
  <c r="H108" i="32"/>
  <c r="A108" i="32"/>
  <c r="J108" i="32"/>
  <c r="A108" i="30"/>
  <c r="J108" i="30"/>
  <c r="F109" i="30"/>
  <c r="R109" i="30"/>
  <c r="I109" i="30"/>
  <c r="G109" i="30"/>
  <c r="C110" i="30"/>
  <c r="S109" i="30"/>
  <c r="AD109" i="30"/>
  <c r="B108" i="30"/>
  <c r="H108" i="30"/>
  <c r="I109" i="32"/>
  <c r="S109" i="32"/>
  <c r="AD109" i="32"/>
  <c r="AK109" i="28"/>
  <c r="AM109" i="28"/>
  <c r="AL109" i="28"/>
  <c r="W110" i="28"/>
  <c r="I109" i="33"/>
  <c r="F109" i="33"/>
  <c r="R109" i="33"/>
  <c r="S109" i="33"/>
  <c r="AD109" i="33"/>
  <c r="AM118" i="33"/>
  <c r="AL118" i="33"/>
  <c r="AK118" i="33"/>
  <c r="W119" i="33"/>
  <c r="J108" i="33"/>
  <c r="A108" i="33"/>
  <c r="M109" i="33"/>
  <c r="L109" i="33"/>
  <c r="Q110" i="33"/>
  <c r="U110" i="33"/>
  <c r="H108" i="33"/>
  <c r="B108" i="33"/>
  <c r="L106" i="32"/>
  <c r="Q107" i="32"/>
  <c r="M106" i="32"/>
  <c r="U107" i="32"/>
  <c r="AK117" i="32"/>
  <c r="AL117" i="32"/>
  <c r="AM117" i="32"/>
  <c r="W118" i="32"/>
  <c r="AL118" i="31"/>
  <c r="AK118" i="31"/>
  <c r="AM118" i="31"/>
  <c r="W119" i="31"/>
  <c r="H108" i="31"/>
  <c r="B108" i="31"/>
  <c r="J108" i="31"/>
  <c r="A108" i="31"/>
  <c r="L107" i="31"/>
  <c r="Q108" i="31"/>
  <c r="M107" i="31"/>
  <c r="U108" i="31"/>
  <c r="S109" i="31"/>
  <c r="AD109" i="31"/>
  <c r="L108" i="30"/>
  <c r="Q109" i="30"/>
  <c r="M108" i="30"/>
  <c r="U109" i="30"/>
  <c r="AL117" i="30"/>
  <c r="AK117" i="30"/>
  <c r="AM117" i="30"/>
  <c r="W118" i="30"/>
  <c r="J109" i="29"/>
  <c r="A109" i="29"/>
  <c r="M112" i="29"/>
  <c r="L112" i="29"/>
  <c r="Q113" i="29"/>
  <c r="U113" i="29"/>
  <c r="AL117" i="29"/>
  <c r="AK117" i="29"/>
  <c r="AM117" i="29"/>
  <c r="W118" i="29"/>
  <c r="H109" i="29"/>
  <c r="B109" i="29"/>
  <c r="S110" i="29"/>
  <c r="AD110" i="29"/>
  <c r="S109" i="28"/>
  <c r="AD109" i="28"/>
  <c r="R109" i="28"/>
  <c r="I109" i="28"/>
  <c r="F110" i="28"/>
  <c r="J108" i="28"/>
  <c r="A108" i="28"/>
  <c r="B108" i="28"/>
  <c r="H108" i="28"/>
  <c r="M108" i="28"/>
  <c r="L108" i="28"/>
  <c r="Q109" i="28"/>
  <c r="U109" i="28"/>
  <c r="I111" i="29"/>
  <c r="F111" i="29"/>
  <c r="R111" i="29"/>
  <c r="B109" i="32"/>
  <c r="H109" i="32"/>
  <c r="G110" i="30"/>
  <c r="F110" i="30"/>
  <c r="R110" i="30"/>
  <c r="I110" i="30"/>
  <c r="S110" i="30"/>
  <c r="AD110" i="30"/>
  <c r="C111" i="30"/>
  <c r="B109" i="30"/>
  <c r="H109" i="30"/>
  <c r="A109" i="30"/>
  <c r="J109" i="30"/>
  <c r="I110" i="32"/>
  <c r="S110" i="32"/>
  <c r="AD110" i="32"/>
  <c r="I110" i="31"/>
  <c r="J109" i="32"/>
  <c r="A109" i="32"/>
  <c r="AM110" i="28"/>
  <c r="AL110" i="28"/>
  <c r="AK110" i="28"/>
  <c r="W111" i="28"/>
  <c r="F110" i="33"/>
  <c r="R110" i="33"/>
  <c r="I110" i="33"/>
  <c r="A109" i="33"/>
  <c r="J109" i="33"/>
  <c r="L110" i="33"/>
  <c r="Q111" i="33"/>
  <c r="M110" i="33"/>
  <c r="U111" i="33"/>
  <c r="AL119" i="33"/>
  <c r="AK119" i="33"/>
  <c r="AM119" i="33"/>
  <c r="W120" i="33"/>
  <c r="S110" i="33"/>
  <c r="AD110" i="33"/>
  <c r="H109" i="33"/>
  <c r="B109" i="33"/>
  <c r="AL118" i="32"/>
  <c r="AK118" i="32"/>
  <c r="AM118" i="32"/>
  <c r="W119" i="32"/>
  <c r="L107" i="32"/>
  <c r="Q108" i="32"/>
  <c r="M107" i="32"/>
  <c r="U108" i="32"/>
  <c r="S110" i="31"/>
  <c r="AD110" i="31"/>
  <c r="AK119" i="31"/>
  <c r="AL119" i="31"/>
  <c r="AM119" i="31"/>
  <c r="W120" i="31"/>
  <c r="B109" i="31"/>
  <c r="H109" i="31"/>
  <c r="M108" i="31"/>
  <c r="L108" i="31"/>
  <c r="Q109" i="31"/>
  <c r="U109" i="31"/>
  <c r="J109" i="31"/>
  <c r="A109" i="31"/>
  <c r="AK118" i="30"/>
  <c r="AM118" i="30"/>
  <c r="AL118" i="30"/>
  <c r="W119" i="30"/>
  <c r="L109" i="30"/>
  <c r="Q110" i="30"/>
  <c r="M109" i="30"/>
  <c r="U110" i="30"/>
  <c r="S111" i="29"/>
  <c r="AD111" i="29"/>
  <c r="H110" i="29"/>
  <c r="B110" i="29"/>
  <c r="A110" i="29"/>
  <c r="J110" i="29"/>
  <c r="AK118" i="29"/>
  <c r="AL118" i="29"/>
  <c r="AM118" i="29"/>
  <c r="W119" i="29"/>
  <c r="L113" i="29"/>
  <c r="Q114" i="29"/>
  <c r="M113" i="29"/>
  <c r="U114" i="29"/>
  <c r="B109" i="28"/>
  <c r="H109" i="28"/>
  <c r="F111" i="28"/>
  <c r="S110" i="28"/>
  <c r="AD110" i="28"/>
  <c r="I110" i="28"/>
  <c r="R110" i="28"/>
  <c r="J109" i="28"/>
  <c r="A109" i="28"/>
  <c r="M109" i="28"/>
  <c r="L109" i="28"/>
  <c r="Q110" i="28"/>
  <c r="U110" i="28"/>
  <c r="H110" i="32"/>
  <c r="B110" i="32"/>
  <c r="J110" i="32"/>
  <c r="A110" i="32"/>
  <c r="J110" i="30"/>
  <c r="A110" i="30"/>
  <c r="I112" i="29"/>
  <c r="F112" i="29"/>
  <c r="I111" i="31"/>
  <c r="G111" i="30"/>
  <c r="F111" i="30"/>
  <c r="R111" i="30"/>
  <c r="C112" i="30"/>
  <c r="S111" i="30"/>
  <c r="AD111" i="30"/>
  <c r="I111" i="30"/>
  <c r="H110" i="30"/>
  <c r="B110" i="30"/>
  <c r="S111" i="32"/>
  <c r="AD111" i="32"/>
  <c r="I111" i="32"/>
  <c r="AM111" i="28"/>
  <c r="AL111" i="28"/>
  <c r="AK111" i="28"/>
  <c r="W112" i="28"/>
  <c r="I111" i="33"/>
  <c r="F111" i="33"/>
  <c r="R111" i="33"/>
  <c r="H110" i="33"/>
  <c r="B110" i="33"/>
  <c r="A110" i="33"/>
  <c r="J110" i="33"/>
  <c r="S111" i="33"/>
  <c r="AD111" i="33"/>
  <c r="AL120" i="33"/>
  <c r="AM120" i="33"/>
  <c r="AK120" i="33"/>
  <c r="W121" i="33"/>
  <c r="M111" i="33"/>
  <c r="L111" i="33"/>
  <c r="Q112" i="33"/>
  <c r="U112" i="33"/>
  <c r="M108" i="32"/>
  <c r="L108" i="32"/>
  <c r="Q109" i="32"/>
  <c r="U109" i="32"/>
  <c r="AM119" i="32"/>
  <c r="AK119" i="32"/>
  <c r="AL119" i="32"/>
  <c r="W120" i="32"/>
  <c r="S111" i="31"/>
  <c r="AD111" i="31"/>
  <c r="M109" i="31"/>
  <c r="L109" i="31"/>
  <c r="Q110" i="31"/>
  <c r="U110" i="31"/>
  <c r="AL120" i="31"/>
  <c r="AK120" i="31"/>
  <c r="AM120" i="31"/>
  <c r="W121" i="31"/>
  <c r="A110" i="31"/>
  <c r="J110" i="31"/>
  <c r="H110" i="31"/>
  <c r="B110" i="31"/>
  <c r="AM119" i="30"/>
  <c r="AK119" i="30"/>
  <c r="AL119" i="30"/>
  <c r="W120" i="30"/>
  <c r="M110" i="30"/>
  <c r="L110" i="30"/>
  <c r="Q111" i="30"/>
  <c r="U111" i="30"/>
  <c r="M114" i="29"/>
  <c r="L114" i="29"/>
  <c r="Q115" i="29"/>
  <c r="U115" i="29"/>
  <c r="H111" i="29"/>
  <c r="B111" i="29"/>
  <c r="AM119" i="29"/>
  <c r="AK119" i="29"/>
  <c r="AL119" i="29"/>
  <c r="W120" i="29"/>
  <c r="A111" i="29"/>
  <c r="J111" i="29"/>
  <c r="S112" i="29"/>
  <c r="AD112" i="29"/>
  <c r="R112" i="29"/>
  <c r="A110" i="28"/>
  <c r="J110" i="28"/>
  <c r="S111" i="28"/>
  <c r="AD111" i="28"/>
  <c r="F112" i="28"/>
  <c r="R111" i="28"/>
  <c r="I111" i="28"/>
  <c r="B110" i="28"/>
  <c r="H110" i="28"/>
  <c r="M110" i="28"/>
  <c r="L110" i="28"/>
  <c r="Q111" i="28"/>
  <c r="U111" i="28"/>
  <c r="I112" i="31"/>
  <c r="B111" i="32"/>
  <c r="H111" i="32"/>
  <c r="A111" i="32"/>
  <c r="J111" i="32"/>
  <c r="F112" i="30"/>
  <c r="R112" i="30"/>
  <c r="G112" i="30"/>
  <c r="I112" i="30"/>
  <c r="S112" i="30"/>
  <c r="AD112" i="30"/>
  <c r="C113" i="30"/>
  <c r="S112" i="32"/>
  <c r="AD112" i="32"/>
  <c r="I112" i="32"/>
  <c r="F113" i="29"/>
  <c r="R113" i="29"/>
  <c r="I113" i="29"/>
  <c r="A111" i="30"/>
  <c r="J111" i="30"/>
  <c r="H111" i="30"/>
  <c r="B111" i="30"/>
  <c r="AL112" i="28"/>
  <c r="AK112" i="28"/>
  <c r="AM112" i="28"/>
  <c r="W113" i="28"/>
  <c r="I112" i="33"/>
  <c r="F112" i="33"/>
  <c r="R112" i="33"/>
  <c r="H111" i="33"/>
  <c r="B111" i="33"/>
  <c r="M112" i="33"/>
  <c r="L112" i="33"/>
  <c r="Q113" i="33"/>
  <c r="U113" i="33"/>
  <c r="S112" i="33"/>
  <c r="AD112" i="33"/>
  <c r="AL121" i="33"/>
  <c r="AK121" i="33"/>
  <c r="AM121" i="33"/>
  <c r="W122" i="33"/>
  <c r="A111" i="33"/>
  <c r="J111" i="33"/>
  <c r="M109" i="32"/>
  <c r="L109" i="32"/>
  <c r="Q110" i="32"/>
  <c r="U110" i="32"/>
  <c r="AM120" i="32"/>
  <c r="AK120" i="32"/>
  <c r="AL120" i="32"/>
  <c r="W121" i="32"/>
  <c r="AM121" i="31"/>
  <c r="AL121" i="31"/>
  <c r="AK121" i="31"/>
  <c r="W122" i="31"/>
  <c r="L110" i="31"/>
  <c r="Q111" i="31"/>
  <c r="M110" i="31"/>
  <c r="U111" i="31"/>
  <c r="H111" i="31"/>
  <c r="B111" i="31"/>
  <c r="A111" i="31"/>
  <c r="J111" i="31"/>
  <c r="S112" i="31"/>
  <c r="AD112" i="31"/>
  <c r="M111" i="30"/>
  <c r="L111" i="30"/>
  <c r="Q112" i="30"/>
  <c r="U112" i="30"/>
  <c r="AL120" i="30"/>
  <c r="AM120" i="30"/>
  <c r="AK120" i="30"/>
  <c r="W121" i="30"/>
  <c r="H112" i="29"/>
  <c r="B112" i="29"/>
  <c r="L115" i="29"/>
  <c r="Q116" i="29"/>
  <c r="M115" i="29"/>
  <c r="U116" i="29"/>
  <c r="S113" i="29"/>
  <c r="AD113" i="29"/>
  <c r="A112" i="29"/>
  <c r="J112" i="29"/>
  <c r="AM120" i="29"/>
  <c r="AL120" i="29"/>
  <c r="AK120" i="29"/>
  <c r="W121" i="29"/>
  <c r="S112" i="28"/>
  <c r="AD112" i="28"/>
  <c r="F113" i="28"/>
  <c r="I112" i="28"/>
  <c r="R112" i="28"/>
  <c r="H111" i="28"/>
  <c r="B111" i="28"/>
  <c r="A111" i="28"/>
  <c r="J111" i="28"/>
  <c r="L111" i="28"/>
  <c r="Q112" i="28"/>
  <c r="M111" i="28"/>
  <c r="U112" i="28"/>
  <c r="J112" i="32"/>
  <c r="A112" i="32"/>
  <c r="F113" i="30"/>
  <c r="R113" i="30"/>
  <c r="S113" i="30"/>
  <c r="AD113" i="30"/>
  <c r="G113" i="30"/>
  <c r="C114" i="30"/>
  <c r="I113" i="30"/>
  <c r="I113" i="32"/>
  <c r="S113" i="32"/>
  <c r="AD113" i="32"/>
  <c r="J112" i="30"/>
  <c r="A112" i="30"/>
  <c r="I113" i="31"/>
  <c r="F114" i="29"/>
  <c r="R114" i="29"/>
  <c r="I114" i="29"/>
  <c r="B112" i="32"/>
  <c r="H112" i="32"/>
  <c r="H112" i="30"/>
  <c r="B112" i="30"/>
  <c r="AM113" i="28"/>
  <c r="AK113" i="28"/>
  <c r="AL113" i="28"/>
  <c r="W114" i="28"/>
  <c r="F113" i="33"/>
  <c r="R113" i="33"/>
  <c r="I113" i="33"/>
  <c r="J112" i="33"/>
  <c r="A112" i="33"/>
  <c r="AL122" i="33"/>
  <c r="AK122" i="33"/>
  <c r="AM122" i="33"/>
  <c r="W123" i="33"/>
  <c r="H112" i="33"/>
  <c r="B112" i="33"/>
  <c r="S113" i="33"/>
  <c r="AD113" i="33"/>
  <c r="M113" i="33"/>
  <c r="L113" i="33"/>
  <c r="Q114" i="33"/>
  <c r="U114" i="33"/>
  <c r="AK121" i="32"/>
  <c r="AM121" i="32"/>
  <c r="AL121" i="32"/>
  <c r="W122" i="32"/>
  <c r="L110" i="32"/>
  <c r="Q111" i="32"/>
  <c r="M110" i="32"/>
  <c r="U111" i="32"/>
  <c r="H112" i="31"/>
  <c r="B112" i="31"/>
  <c r="L111" i="31"/>
  <c r="Q112" i="31"/>
  <c r="M111" i="31"/>
  <c r="U112" i="31"/>
  <c r="AL122" i="31"/>
  <c r="AM122" i="31"/>
  <c r="AK122" i="31"/>
  <c r="W123" i="31"/>
  <c r="J112" i="31"/>
  <c r="A112" i="31"/>
  <c r="S113" i="31"/>
  <c r="AD113" i="31"/>
  <c r="AL121" i="30"/>
  <c r="AM121" i="30"/>
  <c r="AK121" i="30"/>
  <c r="W122" i="30"/>
  <c r="L112" i="30"/>
  <c r="Q113" i="30"/>
  <c r="M112" i="30"/>
  <c r="U113" i="30"/>
  <c r="AL121" i="29"/>
  <c r="AM121" i="29"/>
  <c r="AK121" i="29"/>
  <c r="W122" i="29"/>
  <c r="S114" i="29"/>
  <c r="AD114" i="29"/>
  <c r="B113" i="29"/>
  <c r="H113" i="29"/>
  <c r="M116" i="29"/>
  <c r="L116" i="29"/>
  <c r="Q117" i="29"/>
  <c r="U117" i="29"/>
  <c r="J113" i="29"/>
  <c r="A113" i="29"/>
  <c r="B112" i="28"/>
  <c r="H112" i="28"/>
  <c r="J112" i="28"/>
  <c r="A112" i="28"/>
  <c r="R113" i="28"/>
  <c r="I113" i="28"/>
  <c r="F114" i="28"/>
  <c r="S113" i="28"/>
  <c r="AD113" i="28"/>
  <c r="M112" i="28"/>
  <c r="L112" i="28"/>
  <c r="Q113" i="28"/>
  <c r="U113" i="28"/>
  <c r="A113" i="30"/>
  <c r="J113" i="30"/>
  <c r="F114" i="33"/>
  <c r="R114" i="33"/>
  <c r="I115" i="29"/>
  <c r="F115" i="29"/>
  <c r="R115" i="29"/>
  <c r="H113" i="32"/>
  <c r="B113" i="32"/>
  <c r="F114" i="30"/>
  <c r="R114" i="30"/>
  <c r="I114" i="30"/>
  <c r="C115" i="30"/>
  <c r="S114" i="30"/>
  <c r="AD114" i="30"/>
  <c r="G114" i="30"/>
  <c r="I114" i="32"/>
  <c r="S114" i="32"/>
  <c r="AD114" i="32"/>
  <c r="I114" i="31"/>
  <c r="A113" i="32"/>
  <c r="J113" i="32"/>
  <c r="H113" i="30"/>
  <c r="B113" i="30"/>
  <c r="AM114" i="28"/>
  <c r="AL114" i="28"/>
  <c r="AK114" i="28"/>
  <c r="W115" i="28"/>
  <c r="A113" i="33"/>
  <c r="J113" i="33"/>
  <c r="AL123" i="33"/>
  <c r="AK123" i="33"/>
  <c r="AM123" i="33"/>
  <c r="W124" i="33"/>
  <c r="L114" i="33"/>
  <c r="Q115" i="33"/>
  <c r="M114" i="33"/>
  <c r="U115" i="33"/>
  <c r="S114" i="33"/>
  <c r="AD114" i="33"/>
  <c r="I114" i="33"/>
  <c r="H113" i="33"/>
  <c r="B113" i="33"/>
  <c r="AL122" i="32"/>
  <c r="AK122" i="32"/>
  <c r="AM122" i="32"/>
  <c r="W123" i="32"/>
  <c r="L111" i="32"/>
  <c r="Q112" i="32"/>
  <c r="M111" i="32"/>
  <c r="U112" i="32"/>
  <c r="B113" i="31"/>
  <c r="H113" i="31"/>
  <c r="S114" i="31"/>
  <c r="AD114" i="31"/>
  <c r="J113" i="31"/>
  <c r="A113" i="31"/>
  <c r="AK123" i="31"/>
  <c r="AL123" i="31"/>
  <c r="AM123" i="31"/>
  <c r="W124" i="31"/>
  <c r="M112" i="31"/>
  <c r="L112" i="31"/>
  <c r="Q113" i="31"/>
  <c r="U113" i="31"/>
  <c r="L113" i="30"/>
  <c r="Q114" i="30"/>
  <c r="M113" i="30"/>
  <c r="U114" i="30"/>
  <c r="AL122" i="30"/>
  <c r="AM122" i="30"/>
  <c r="AK122" i="30"/>
  <c r="W123" i="30"/>
  <c r="A114" i="29"/>
  <c r="J114" i="29"/>
  <c r="AK122" i="29"/>
  <c r="AL122" i="29"/>
  <c r="AM122" i="29"/>
  <c r="W123" i="29"/>
  <c r="M117" i="29"/>
  <c r="L117" i="29"/>
  <c r="Q118" i="29"/>
  <c r="U118" i="29"/>
  <c r="S115" i="29"/>
  <c r="AD115" i="29"/>
  <c r="B114" i="29"/>
  <c r="H114" i="29"/>
  <c r="A113" i="28"/>
  <c r="J113" i="28"/>
  <c r="B113" i="28"/>
  <c r="H113" i="28"/>
  <c r="S114" i="28"/>
  <c r="AD114" i="28"/>
  <c r="R114" i="28"/>
  <c r="F115" i="28"/>
  <c r="I114" i="28"/>
  <c r="M113" i="28"/>
  <c r="L113" i="28"/>
  <c r="Q114" i="28"/>
  <c r="U114" i="28"/>
  <c r="A114" i="30"/>
  <c r="J114" i="30"/>
  <c r="I115" i="31"/>
  <c r="F115" i="33"/>
  <c r="R115" i="33"/>
  <c r="S115" i="32"/>
  <c r="AD115" i="32"/>
  <c r="I115" i="32"/>
  <c r="G115" i="30"/>
  <c r="S115" i="30"/>
  <c r="AD115" i="30"/>
  <c r="C116" i="30"/>
  <c r="I115" i="30"/>
  <c r="F115" i="30"/>
  <c r="R115" i="30"/>
  <c r="H114" i="30"/>
  <c r="B114" i="30"/>
  <c r="H114" i="32"/>
  <c r="B114" i="32"/>
  <c r="I116" i="29"/>
  <c r="F116" i="29"/>
  <c r="R116" i="29"/>
  <c r="J114" i="32"/>
  <c r="A114" i="32"/>
  <c r="AK115" i="28"/>
  <c r="AM115" i="28"/>
  <c r="AL115" i="28"/>
  <c r="W116" i="28"/>
  <c r="H114" i="33"/>
  <c r="B114" i="33"/>
  <c r="A114" i="33"/>
  <c r="J114" i="33"/>
  <c r="I115" i="33"/>
  <c r="S115" i="33"/>
  <c r="AD115" i="33"/>
  <c r="AK124" i="33"/>
  <c r="AM124" i="33"/>
  <c r="AL124" i="33"/>
  <c r="W125" i="33"/>
  <c r="M115" i="33"/>
  <c r="L115" i="33"/>
  <c r="Q116" i="33"/>
  <c r="U116" i="33"/>
  <c r="M112" i="32"/>
  <c r="L112" i="32"/>
  <c r="Q113" i="32"/>
  <c r="U113" i="32"/>
  <c r="AM123" i="32"/>
  <c r="AK123" i="32"/>
  <c r="AL123" i="32"/>
  <c r="W124" i="32"/>
  <c r="S115" i="31"/>
  <c r="AD115" i="31"/>
  <c r="M113" i="31"/>
  <c r="L113" i="31"/>
  <c r="Q114" i="31"/>
  <c r="U114" i="31"/>
  <c r="H114" i="31"/>
  <c r="B114" i="31"/>
  <c r="A114" i="31"/>
  <c r="J114" i="31"/>
  <c r="AM124" i="31"/>
  <c r="AK124" i="31"/>
  <c r="AL124" i="31"/>
  <c r="W125" i="31"/>
  <c r="AK123" i="30"/>
  <c r="AL123" i="30"/>
  <c r="AM123" i="30"/>
  <c r="W124" i="30"/>
  <c r="M114" i="30"/>
  <c r="L114" i="30"/>
  <c r="Q115" i="30"/>
  <c r="U115" i="30"/>
  <c r="J115" i="29"/>
  <c r="A115" i="29"/>
  <c r="S116" i="29"/>
  <c r="AD116" i="29"/>
  <c r="AL123" i="29"/>
  <c r="AM123" i="29"/>
  <c r="AK123" i="29"/>
  <c r="W124" i="29"/>
  <c r="H115" i="29"/>
  <c r="B115" i="29"/>
  <c r="M118" i="29"/>
  <c r="L118" i="29"/>
  <c r="Q119" i="29"/>
  <c r="U119" i="29"/>
  <c r="A114" i="28"/>
  <c r="J114" i="28"/>
  <c r="B114" i="28"/>
  <c r="H114" i="28"/>
  <c r="R115" i="28"/>
  <c r="F116" i="28"/>
  <c r="I115" i="28"/>
  <c r="S115" i="28"/>
  <c r="AD115" i="28"/>
  <c r="M114" i="28"/>
  <c r="L114" i="28"/>
  <c r="Q115" i="28"/>
  <c r="U115" i="28"/>
  <c r="J115" i="32"/>
  <c r="A115" i="32"/>
  <c r="F116" i="33"/>
  <c r="R116" i="33"/>
  <c r="J115" i="30"/>
  <c r="A115" i="30"/>
  <c r="H115" i="32"/>
  <c r="B115" i="32"/>
  <c r="F116" i="30"/>
  <c r="R116" i="30"/>
  <c r="C117" i="30"/>
  <c r="S116" i="30"/>
  <c r="AD116" i="30"/>
  <c r="G116" i="30"/>
  <c r="I116" i="30"/>
  <c r="I116" i="31"/>
  <c r="I117" i="29"/>
  <c r="F117" i="29"/>
  <c r="R117" i="29"/>
  <c r="B115" i="30"/>
  <c r="H115" i="30"/>
  <c r="I116" i="32"/>
  <c r="S116" i="32"/>
  <c r="AD116" i="32"/>
  <c r="AL116" i="28"/>
  <c r="AK116" i="28"/>
  <c r="AM116" i="28"/>
  <c r="W117" i="28"/>
  <c r="H115" i="33"/>
  <c r="B115" i="33"/>
  <c r="M116" i="33"/>
  <c r="L116" i="33"/>
  <c r="Q117" i="33"/>
  <c r="U117" i="33"/>
  <c r="S116" i="33"/>
  <c r="AD116" i="33"/>
  <c r="I116" i="33"/>
  <c r="AL125" i="33"/>
  <c r="AK125" i="33"/>
  <c r="AM125" i="33"/>
  <c r="W126" i="33"/>
  <c r="A115" i="33"/>
  <c r="J115" i="33"/>
  <c r="AK124" i="32"/>
  <c r="AL124" i="32"/>
  <c r="AM124" i="32"/>
  <c r="W125" i="32"/>
  <c r="M113" i="32"/>
  <c r="L113" i="32"/>
  <c r="Q114" i="32"/>
  <c r="U114" i="32"/>
  <c r="AL125" i="31"/>
  <c r="AK125" i="31"/>
  <c r="AM125" i="31"/>
  <c r="W126" i="31"/>
  <c r="L114" i="31"/>
  <c r="Q115" i="31"/>
  <c r="M114" i="31"/>
  <c r="U115" i="31"/>
  <c r="S116" i="31"/>
  <c r="AD116" i="31"/>
  <c r="B115" i="31"/>
  <c r="H115" i="31"/>
  <c r="J115" i="31"/>
  <c r="A115" i="31"/>
  <c r="M115" i="30"/>
  <c r="L115" i="30"/>
  <c r="Q116" i="30"/>
  <c r="U116" i="30"/>
  <c r="AK124" i="30"/>
  <c r="AL124" i="30"/>
  <c r="AM124" i="30"/>
  <c r="W125" i="30"/>
  <c r="L119" i="29"/>
  <c r="Q120" i="29"/>
  <c r="M119" i="29"/>
  <c r="U120" i="29"/>
  <c r="S117" i="29"/>
  <c r="AD117" i="29"/>
  <c r="AL124" i="29"/>
  <c r="AK124" i="29"/>
  <c r="AM124" i="29"/>
  <c r="W125" i="29"/>
  <c r="B116" i="29"/>
  <c r="H116" i="29"/>
  <c r="J116" i="29"/>
  <c r="A116" i="29"/>
  <c r="F117" i="28"/>
  <c r="I116" i="28"/>
  <c r="R116" i="28"/>
  <c r="S116" i="28"/>
  <c r="AD116" i="28"/>
  <c r="H115" i="28"/>
  <c r="B115" i="28"/>
  <c r="A115" i="28"/>
  <c r="J115" i="28"/>
  <c r="L115" i="28"/>
  <c r="Q116" i="28"/>
  <c r="M115" i="28"/>
  <c r="U116" i="28"/>
  <c r="F117" i="33"/>
  <c r="F118" i="29"/>
  <c r="R118" i="29"/>
  <c r="I118" i="29"/>
  <c r="B116" i="32"/>
  <c r="H116" i="32"/>
  <c r="H116" i="30"/>
  <c r="B116" i="30"/>
  <c r="G117" i="30"/>
  <c r="I117" i="30"/>
  <c r="C118" i="30"/>
  <c r="S117" i="30"/>
  <c r="AD117" i="30"/>
  <c r="F117" i="30"/>
  <c r="R117" i="30"/>
  <c r="I117" i="31"/>
  <c r="S117" i="32"/>
  <c r="AD117" i="32"/>
  <c r="I117" i="32"/>
  <c r="J116" i="32"/>
  <c r="A116" i="32"/>
  <c r="J116" i="30"/>
  <c r="A116" i="30"/>
  <c r="AM117" i="28"/>
  <c r="AK117" i="28"/>
  <c r="AL117" i="28"/>
  <c r="W118" i="28"/>
  <c r="J116" i="33"/>
  <c r="A116" i="33"/>
  <c r="AK126" i="33"/>
  <c r="AM126" i="33"/>
  <c r="AL126" i="33"/>
  <c r="W127" i="33"/>
  <c r="H116" i="33"/>
  <c r="B116" i="33"/>
  <c r="S117" i="33"/>
  <c r="AD117" i="33"/>
  <c r="R117" i="33"/>
  <c r="I117" i="33"/>
  <c r="M117" i="33"/>
  <c r="L117" i="33"/>
  <c r="Q118" i="33"/>
  <c r="U118" i="33"/>
  <c r="L114" i="32"/>
  <c r="Q115" i="32"/>
  <c r="M114" i="32"/>
  <c r="U115" i="32"/>
  <c r="AM125" i="32"/>
  <c r="AK125" i="32"/>
  <c r="AL125" i="32"/>
  <c r="W126" i="32"/>
  <c r="M115" i="31"/>
  <c r="L115" i="31"/>
  <c r="Q116" i="31"/>
  <c r="U116" i="31"/>
  <c r="B116" i="31"/>
  <c r="H116" i="31"/>
  <c r="AK126" i="31"/>
  <c r="AL126" i="31"/>
  <c r="AM126" i="31"/>
  <c r="W127" i="31"/>
  <c r="S117" i="31"/>
  <c r="AD117" i="31"/>
  <c r="J116" i="31"/>
  <c r="A116" i="31"/>
  <c r="L116" i="30"/>
  <c r="Q117" i="30"/>
  <c r="M116" i="30"/>
  <c r="U117" i="30"/>
  <c r="AK125" i="30"/>
  <c r="AM125" i="30"/>
  <c r="AL125" i="30"/>
  <c r="W126" i="30"/>
  <c r="AK125" i="29"/>
  <c r="AL125" i="29"/>
  <c r="AM125" i="29"/>
  <c r="W126" i="29"/>
  <c r="S118" i="29"/>
  <c r="AD118" i="29"/>
  <c r="B117" i="29"/>
  <c r="H117" i="29"/>
  <c r="M120" i="29"/>
  <c r="L120" i="29"/>
  <c r="Q121" i="29"/>
  <c r="U121" i="29"/>
  <c r="J117" i="29"/>
  <c r="A117" i="29"/>
  <c r="J116" i="28"/>
  <c r="A116" i="28"/>
  <c r="H116" i="28"/>
  <c r="B116" i="28"/>
  <c r="S117" i="28"/>
  <c r="AD117" i="28"/>
  <c r="I117" i="28"/>
  <c r="R117" i="28"/>
  <c r="F118" i="28"/>
  <c r="M116" i="28"/>
  <c r="L116" i="28"/>
  <c r="Q117" i="28"/>
  <c r="U117" i="28"/>
  <c r="A117" i="30"/>
  <c r="J117" i="30"/>
  <c r="S118" i="30"/>
  <c r="AD118" i="30"/>
  <c r="G118" i="30"/>
  <c r="F118" i="30"/>
  <c r="R118" i="30"/>
  <c r="I118" i="30"/>
  <c r="C119" i="30"/>
  <c r="I119" i="29"/>
  <c r="F119" i="29"/>
  <c r="F118" i="33"/>
  <c r="R118" i="33"/>
  <c r="A117" i="32"/>
  <c r="J117" i="32"/>
  <c r="H117" i="30"/>
  <c r="B117" i="30"/>
  <c r="H117" i="32"/>
  <c r="B117" i="32"/>
  <c r="I118" i="31"/>
  <c r="I118" i="32"/>
  <c r="S118" i="32"/>
  <c r="AD118" i="32"/>
  <c r="AM118" i="28"/>
  <c r="AK118" i="28"/>
  <c r="AL118" i="28"/>
  <c r="W119" i="28"/>
  <c r="L118" i="33"/>
  <c r="Q119" i="33"/>
  <c r="M118" i="33"/>
  <c r="U119" i="33"/>
  <c r="A117" i="33"/>
  <c r="J117" i="33"/>
  <c r="AM127" i="33"/>
  <c r="AL127" i="33"/>
  <c r="AK127" i="33"/>
  <c r="W128" i="33"/>
  <c r="S118" i="33"/>
  <c r="AD118" i="33"/>
  <c r="I118" i="33"/>
  <c r="H117" i="33"/>
  <c r="B117" i="33"/>
  <c r="AK126" i="32"/>
  <c r="AL126" i="32"/>
  <c r="AM126" i="32"/>
  <c r="W127" i="32"/>
  <c r="L115" i="32"/>
  <c r="Q116" i="32"/>
  <c r="M115" i="32"/>
  <c r="U116" i="32"/>
  <c r="AL127" i="31"/>
  <c r="AK127" i="31"/>
  <c r="AM127" i="31"/>
  <c r="W128" i="31"/>
  <c r="A117" i="31"/>
  <c r="J117" i="31"/>
  <c r="M116" i="31"/>
  <c r="L116" i="31"/>
  <c r="Q117" i="31"/>
  <c r="U117" i="31"/>
  <c r="S118" i="31"/>
  <c r="AD118" i="31"/>
  <c r="H117" i="31"/>
  <c r="B117" i="31"/>
  <c r="AL126" i="30"/>
  <c r="AK126" i="30"/>
  <c r="AM126" i="30"/>
  <c r="W127" i="30"/>
  <c r="L117" i="30"/>
  <c r="Q118" i="30"/>
  <c r="M117" i="30"/>
  <c r="U118" i="30"/>
  <c r="AL126" i="29"/>
  <c r="AM126" i="29"/>
  <c r="AK126" i="29"/>
  <c r="W127" i="29"/>
  <c r="S119" i="29"/>
  <c r="AD119" i="29"/>
  <c r="R119" i="29"/>
  <c r="A118" i="29"/>
  <c r="J118" i="29"/>
  <c r="B118" i="29"/>
  <c r="H118" i="29"/>
  <c r="L121" i="29"/>
  <c r="Q122" i="29"/>
  <c r="M121" i="29"/>
  <c r="U122" i="29"/>
  <c r="J117" i="28"/>
  <c r="A117" i="28"/>
  <c r="H117" i="28"/>
  <c r="B117" i="28"/>
  <c r="R118" i="28"/>
  <c r="F119" i="28"/>
  <c r="S118" i="28"/>
  <c r="AD118" i="28"/>
  <c r="I118" i="28"/>
  <c r="M117" i="28"/>
  <c r="L117" i="28"/>
  <c r="Q118" i="28"/>
  <c r="U118" i="28"/>
  <c r="F119" i="33"/>
  <c r="R119" i="33"/>
  <c r="A118" i="32"/>
  <c r="J118" i="32"/>
  <c r="H118" i="30"/>
  <c r="B118" i="30"/>
  <c r="I120" i="29"/>
  <c r="F120" i="29"/>
  <c r="R120" i="29"/>
  <c r="H118" i="32"/>
  <c r="B118" i="32"/>
  <c r="I119" i="30"/>
  <c r="S119" i="30"/>
  <c r="AD119" i="30"/>
  <c r="C120" i="30"/>
  <c r="G119" i="30"/>
  <c r="F119" i="30"/>
  <c r="R119" i="30"/>
  <c r="I119" i="31"/>
  <c r="I119" i="32"/>
  <c r="S119" i="32"/>
  <c r="AD119" i="32"/>
  <c r="J118" i="30"/>
  <c r="A118" i="30"/>
  <c r="AM119" i="28"/>
  <c r="AL119" i="28"/>
  <c r="AK119" i="28"/>
  <c r="W120" i="28"/>
  <c r="H118" i="33"/>
  <c r="B118" i="33"/>
  <c r="M119" i="33"/>
  <c r="L119" i="33"/>
  <c r="Q120" i="33"/>
  <c r="U120" i="33"/>
  <c r="A118" i="33"/>
  <c r="J118" i="33"/>
  <c r="S119" i="33"/>
  <c r="AD119" i="33"/>
  <c r="I119" i="33"/>
  <c r="AL128" i="33"/>
  <c r="AK128" i="33"/>
  <c r="AM128" i="33"/>
  <c r="W129" i="33"/>
  <c r="AL127" i="32"/>
  <c r="AM127" i="32"/>
  <c r="AK127" i="32"/>
  <c r="W128" i="32"/>
  <c r="M116" i="32"/>
  <c r="L116" i="32"/>
  <c r="Q117" i="32"/>
  <c r="U117" i="32"/>
  <c r="AK128" i="31"/>
  <c r="AL128" i="31"/>
  <c r="AM128" i="31"/>
  <c r="W129" i="31"/>
  <c r="A118" i="31"/>
  <c r="J118" i="31"/>
  <c r="S119" i="31"/>
  <c r="AD119" i="31"/>
  <c r="F119" i="31"/>
  <c r="R119" i="31"/>
  <c r="H118" i="31"/>
  <c r="B118" i="31"/>
  <c r="M117" i="31"/>
  <c r="L117" i="31"/>
  <c r="Q118" i="31"/>
  <c r="U118" i="31"/>
  <c r="AK127" i="30"/>
  <c r="AM127" i="30"/>
  <c r="AL127" i="30"/>
  <c r="W128" i="30"/>
  <c r="M118" i="30"/>
  <c r="L118" i="30"/>
  <c r="Q119" i="30"/>
  <c r="U119" i="30"/>
  <c r="M122" i="29"/>
  <c r="L122" i="29"/>
  <c r="Q123" i="29"/>
  <c r="U123" i="29"/>
  <c r="H119" i="29"/>
  <c r="B119" i="29"/>
  <c r="AM127" i="29"/>
  <c r="AK127" i="29"/>
  <c r="AL127" i="29"/>
  <c r="W128" i="29"/>
  <c r="A119" i="29"/>
  <c r="J119" i="29"/>
  <c r="S120" i="29"/>
  <c r="AD120" i="29"/>
  <c r="F120" i="28"/>
  <c r="R119" i="28"/>
  <c r="I119" i="28"/>
  <c r="S119" i="28"/>
  <c r="AD119" i="28"/>
  <c r="J118" i="28"/>
  <c r="A118" i="28"/>
  <c r="B118" i="28"/>
  <c r="H118" i="28"/>
  <c r="L118" i="28"/>
  <c r="Q119" i="28"/>
  <c r="M118" i="28"/>
  <c r="U119" i="28"/>
  <c r="J119" i="30"/>
  <c r="A119" i="30"/>
  <c r="I120" i="31"/>
  <c r="J119" i="32"/>
  <c r="A119" i="32"/>
  <c r="H119" i="30"/>
  <c r="B119" i="30"/>
  <c r="F120" i="33"/>
  <c r="I120" i="32"/>
  <c r="S120" i="32"/>
  <c r="AD120" i="32"/>
  <c r="I121" i="29"/>
  <c r="F121" i="29"/>
  <c r="R121" i="29"/>
  <c r="B119" i="32"/>
  <c r="H119" i="32"/>
  <c r="C121" i="30"/>
  <c r="I120" i="30"/>
  <c r="S120" i="30"/>
  <c r="AD120" i="30"/>
  <c r="G120" i="30"/>
  <c r="F120" i="30"/>
  <c r="R120" i="30"/>
  <c r="AM120" i="28"/>
  <c r="AL120" i="28"/>
  <c r="AK120" i="28"/>
  <c r="W121" i="28"/>
  <c r="AK129" i="33"/>
  <c r="AM129" i="33"/>
  <c r="AL129" i="33"/>
  <c r="W130" i="33"/>
  <c r="B119" i="33"/>
  <c r="H119" i="33"/>
  <c r="S120" i="33"/>
  <c r="AD120" i="33"/>
  <c r="I120" i="33"/>
  <c r="R120" i="33"/>
  <c r="J119" i="33"/>
  <c r="A119" i="33"/>
  <c r="M120" i="33"/>
  <c r="L120" i="33"/>
  <c r="Q121" i="33"/>
  <c r="U121" i="33"/>
  <c r="AM128" i="32"/>
  <c r="AL128" i="32"/>
  <c r="AK128" i="32"/>
  <c r="W129" i="32"/>
  <c r="L117" i="32"/>
  <c r="Q118" i="32"/>
  <c r="M117" i="32"/>
  <c r="U118" i="32"/>
  <c r="L118" i="31"/>
  <c r="Q119" i="31"/>
  <c r="M118" i="31"/>
  <c r="U119" i="31"/>
  <c r="S120" i="31"/>
  <c r="AD120" i="31"/>
  <c r="F120" i="31"/>
  <c r="R120" i="31"/>
  <c r="A119" i="31"/>
  <c r="J119" i="31"/>
  <c r="AL129" i="31"/>
  <c r="AM129" i="31"/>
  <c r="AK129" i="31"/>
  <c r="W130" i="31"/>
  <c r="H119" i="31"/>
  <c r="B119" i="31"/>
  <c r="AK128" i="30"/>
  <c r="AM128" i="30"/>
  <c r="AL128" i="30"/>
  <c r="W129" i="30"/>
  <c r="M119" i="30"/>
  <c r="L119" i="30"/>
  <c r="Q120" i="30"/>
  <c r="U120" i="30"/>
  <c r="J120" i="29"/>
  <c r="A120" i="29"/>
  <c r="B120" i="29"/>
  <c r="H120" i="29"/>
  <c r="L123" i="29"/>
  <c r="Q124" i="29"/>
  <c r="M123" i="29"/>
  <c r="U124" i="29"/>
  <c r="S121" i="29"/>
  <c r="AD121" i="29"/>
  <c r="AM128" i="29"/>
  <c r="AK128" i="29"/>
  <c r="AL128" i="29"/>
  <c r="W129" i="29"/>
  <c r="H119" i="28"/>
  <c r="B119" i="28"/>
  <c r="S120" i="28"/>
  <c r="AD120" i="28"/>
  <c r="I120" i="28"/>
  <c r="F121" i="28"/>
  <c r="R120" i="28"/>
  <c r="A119" i="28"/>
  <c r="J119" i="28"/>
  <c r="L119" i="28"/>
  <c r="Q120" i="28"/>
  <c r="M119" i="28"/>
  <c r="U120" i="28"/>
  <c r="S121" i="30"/>
  <c r="AD121" i="30"/>
  <c r="G121" i="30"/>
  <c r="I121" i="30"/>
  <c r="C122" i="30"/>
  <c r="F121" i="30"/>
  <c r="R121" i="30"/>
  <c r="J120" i="32"/>
  <c r="A120" i="32"/>
  <c r="H120" i="32"/>
  <c r="B120" i="32"/>
  <c r="F121" i="33"/>
  <c r="R121" i="33"/>
  <c r="B120" i="30"/>
  <c r="H120" i="30"/>
  <c r="I122" i="29"/>
  <c r="F122" i="29"/>
  <c r="R122" i="29"/>
  <c r="I121" i="31"/>
  <c r="J120" i="30"/>
  <c r="A120" i="30"/>
  <c r="F121" i="32"/>
  <c r="R121" i="32"/>
  <c r="S121" i="32"/>
  <c r="AD121" i="32"/>
  <c r="I121" i="32"/>
  <c r="AL121" i="28"/>
  <c r="AM121" i="28"/>
  <c r="AK121" i="28"/>
  <c r="W122" i="28"/>
  <c r="M121" i="33"/>
  <c r="L121" i="33"/>
  <c r="Q122" i="33"/>
  <c r="U122" i="33"/>
  <c r="B120" i="33"/>
  <c r="H120" i="33"/>
  <c r="AM130" i="33"/>
  <c r="AL130" i="33"/>
  <c r="AK130" i="33"/>
  <c r="W131" i="33"/>
  <c r="A120" i="33"/>
  <c r="J120" i="33"/>
  <c r="I121" i="33"/>
  <c r="F122" i="33"/>
  <c r="S121" i="33"/>
  <c r="AD121" i="33"/>
  <c r="L118" i="32"/>
  <c r="Q119" i="32"/>
  <c r="M118" i="32"/>
  <c r="U119" i="32"/>
  <c r="AL129" i="32"/>
  <c r="AM129" i="32"/>
  <c r="AK129" i="32"/>
  <c r="W130" i="32"/>
  <c r="J120" i="31"/>
  <c r="A120" i="31"/>
  <c r="H120" i="31"/>
  <c r="B120" i="31"/>
  <c r="M119" i="31"/>
  <c r="L119" i="31"/>
  <c r="Q120" i="31"/>
  <c r="U120" i="31"/>
  <c r="AM130" i="31"/>
  <c r="AL130" i="31"/>
  <c r="AK130" i="31"/>
  <c r="W131" i="31"/>
  <c r="F121" i="31"/>
  <c r="R121" i="31"/>
  <c r="S121" i="31"/>
  <c r="AD121" i="31"/>
  <c r="AK129" i="30"/>
  <c r="AL129" i="30"/>
  <c r="AM129" i="30"/>
  <c r="W130" i="30"/>
  <c r="L120" i="30"/>
  <c r="Q121" i="30"/>
  <c r="M120" i="30"/>
  <c r="U121" i="30"/>
  <c r="AL129" i="29"/>
  <c r="AK129" i="29"/>
  <c r="AM129" i="29"/>
  <c r="W130" i="29"/>
  <c r="J121" i="29"/>
  <c r="A121" i="29"/>
  <c r="S122" i="29"/>
  <c r="AD122" i="29"/>
  <c r="F123" i="29"/>
  <c r="H121" i="29"/>
  <c r="B121" i="29"/>
  <c r="L124" i="29"/>
  <c r="Q125" i="29"/>
  <c r="M124" i="29"/>
  <c r="U125" i="29"/>
  <c r="S121" i="28"/>
  <c r="AD121" i="28"/>
  <c r="R121" i="28"/>
  <c r="I121" i="28"/>
  <c r="F122" i="28"/>
  <c r="A120" i="28"/>
  <c r="J120" i="28"/>
  <c r="H120" i="28"/>
  <c r="B120" i="28"/>
  <c r="M120" i="28"/>
  <c r="L120" i="28"/>
  <c r="Q121" i="28"/>
  <c r="U121" i="28"/>
  <c r="I122" i="31"/>
  <c r="I122" i="32"/>
  <c r="S122" i="32"/>
  <c r="AD122" i="32"/>
  <c r="C123" i="32"/>
  <c r="F122" i="32"/>
  <c r="R122" i="32"/>
  <c r="B121" i="32"/>
  <c r="H121" i="32"/>
  <c r="C123" i="30"/>
  <c r="I122" i="30"/>
  <c r="G122" i="30"/>
  <c r="F122" i="30"/>
  <c r="R122" i="30"/>
  <c r="S122" i="30"/>
  <c r="AD122" i="30"/>
  <c r="J121" i="32"/>
  <c r="A121" i="32"/>
  <c r="B121" i="30"/>
  <c r="H121" i="30"/>
  <c r="J121" i="30"/>
  <c r="A121" i="30"/>
  <c r="AM122" i="28"/>
  <c r="AL122" i="28"/>
  <c r="AK122" i="28"/>
  <c r="W123" i="28"/>
  <c r="H121" i="33"/>
  <c r="B121" i="33"/>
  <c r="L122" i="33"/>
  <c r="Q123" i="33"/>
  <c r="M122" i="33"/>
  <c r="U123" i="33"/>
  <c r="F123" i="33"/>
  <c r="S122" i="33"/>
  <c r="AD122" i="33"/>
  <c r="R122" i="33"/>
  <c r="I122" i="33"/>
  <c r="A121" i="33"/>
  <c r="J121" i="33"/>
  <c r="AM131" i="33"/>
  <c r="AL131" i="33"/>
  <c r="AK131" i="33"/>
  <c r="W132" i="33"/>
  <c r="AM130" i="32"/>
  <c r="AK130" i="32"/>
  <c r="AL130" i="32"/>
  <c r="W131" i="32"/>
  <c r="M119" i="32"/>
  <c r="L119" i="32"/>
  <c r="Q120" i="32"/>
  <c r="U120" i="32"/>
  <c r="AK131" i="31"/>
  <c r="AL131" i="31"/>
  <c r="AM131" i="31"/>
  <c r="W132" i="31"/>
  <c r="H121" i="31"/>
  <c r="B121" i="31"/>
  <c r="A121" i="31"/>
  <c r="J121" i="31"/>
  <c r="F122" i="31"/>
  <c r="R122" i="31"/>
  <c r="S122" i="31"/>
  <c r="AD122" i="31"/>
  <c r="M120" i="31"/>
  <c r="L120" i="31"/>
  <c r="Q121" i="31"/>
  <c r="U121" i="31"/>
  <c r="AM130" i="30"/>
  <c r="AL130" i="30"/>
  <c r="AK130" i="30"/>
  <c r="W131" i="30"/>
  <c r="M121" i="30"/>
  <c r="L121" i="30"/>
  <c r="Q122" i="30"/>
  <c r="U122" i="30"/>
  <c r="A122" i="29"/>
  <c r="J122" i="29"/>
  <c r="AM130" i="29"/>
  <c r="AK130" i="29"/>
  <c r="AL130" i="29"/>
  <c r="W131" i="29"/>
  <c r="M125" i="29"/>
  <c r="L125" i="29"/>
  <c r="Q126" i="29"/>
  <c r="U126" i="29"/>
  <c r="S123" i="29"/>
  <c r="AD123" i="29"/>
  <c r="R123" i="29"/>
  <c r="F124" i="29"/>
  <c r="I123" i="29"/>
  <c r="B122" i="29"/>
  <c r="H122" i="29"/>
  <c r="H121" i="28"/>
  <c r="B121" i="28"/>
  <c r="F123" i="28"/>
  <c r="R122" i="28"/>
  <c r="I122" i="28"/>
  <c r="S122" i="28"/>
  <c r="AD122" i="28"/>
  <c r="A121" i="28"/>
  <c r="J121" i="28"/>
  <c r="L121" i="28"/>
  <c r="Q122" i="28"/>
  <c r="M121" i="28"/>
  <c r="U122" i="28"/>
  <c r="H122" i="30"/>
  <c r="B122" i="30"/>
  <c r="B122" i="32"/>
  <c r="H122" i="32"/>
  <c r="J122" i="30"/>
  <c r="A122" i="30"/>
  <c r="G123" i="30"/>
  <c r="S123" i="30"/>
  <c r="AD123" i="30"/>
  <c r="F123" i="30"/>
  <c r="R123" i="30"/>
  <c r="C124" i="30"/>
  <c r="I123" i="30"/>
  <c r="F123" i="32"/>
  <c r="R123" i="32"/>
  <c r="G123" i="32"/>
  <c r="I123" i="32"/>
  <c r="C124" i="32"/>
  <c r="S123" i="32"/>
  <c r="AD123" i="32"/>
  <c r="A122" i="32"/>
  <c r="J122" i="32"/>
  <c r="I123" i="31"/>
  <c r="AK123" i="28"/>
  <c r="AM123" i="28"/>
  <c r="AL123" i="28"/>
  <c r="W124" i="28"/>
  <c r="AM132" i="33"/>
  <c r="AL132" i="33"/>
  <c r="AK132" i="33"/>
  <c r="W133" i="33"/>
  <c r="H122" i="33"/>
  <c r="B122" i="33"/>
  <c r="J122" i="33"/>
  <c r="A122" i="33"/>
  <c r="I123" i="33"/>
  <c r="S123" i="33"/>
  <c r="AD123" i="33"/>
  <c r="R123" i="33"/>
  <c r="M123" i="33"/>
  <c r="L123" i="33"/>
  <c r="Q124" i="33"/>
  <c r="U124" i="33"/>
  <c r="AL131" i="32"/>
  <c r="AK131" i="32"/>
  <c r="AM131" i="32"/>
  <c r="W132" i="32"/>
  <c r="L120" i="32"/>
  <c r="Q121" i="32"/>
  <c r="M120" i="32"/>
  <c r="U121" i="32"/>
  <c r="L121" i="31"/>
  <c r="Q122" i="31"/>
  <c r="M121" i="31"/>
  <c r="U122" i="31"/>
  <c r="H122" i="31"/>
  <c r="B122" i="31"/>
  <c r="AL132" i="31"/>
  <c r="AK132" i="31"/>
  <c r="AM132" i="31"/>
  <c r="W133" i="31"/>
  <c r="J122" i="31"/>
  <c r="A122" i="31"/>
  <c r="S123" i="31"/>
  <c r="AD123" i="31"/>
  <c r="F123" i="31"/>
  <c r="R123" i="31"/>
  <c r="AM131" i="30"/>
  <c r="AK131" i="30"/>
  <c r="AL131" i="30"/>
  <c r="W132" i="30"/>
  <c r="M122" i="30"/>
  <c r="L122" i="30"/>
  <c r="Q123" i="30"/>
  <c r="U123" i="30"/>
  <c r="M126" i="29"/>
  <c r="L126" i="29"/>
  <c r="Q127" i="29"/>
  <c r="U127" i="29"/>
  <c r="F125" i="29"/>
  <c r="I124" i="29"/>
  <c r="R124" i="29"/>
  <c r="S124" i="29"/>
  <c r="AD124" i="29"/>
  <c r="A123" i="29"/>
  <c r="J123" i="29"/>
  <c r="H123" i="29"/>
  <c r="B123" i="29"/>
  <c r="AK131" i="29"/>
  <c r="AL131" i="29"/>
  <c r="AM131" i="29"/>
  <c r="W132" i="29"/>
  <c r="J122" i="28"/>
  <c r="A122" i="28"/>
  <c r="H122" i="28"/>
  <c r="B122" i="28"/>
  <c r="S123" i="28"/>
  <c r="AD123" i="28"/>
  <c r="I123" i="28"/>
  <c r="R123" i="28"/>
  <c r="F124" i="28"/>
  <c r="M122" i="28"/>
  <c r="L122" i="28"/>
  <c r="Q123" i="28"/>
  <c r="U123" i="28"/>
  <c r="H123" i="30"/>
  <c r="B123" i="30"/>
  <c r="F124" i="32"/>
  <c r="R124" i="32"/>
  <c r="I124" i="32"/>
  <c r="S124" i="32"/>
  <c r="AD124" i="32"/>
  <c r="G124" i="32"/>
  <c r="C125" i="32"/>
  <c r="I124" i="31"/>
  <c r="J123" i="32"/>
  <c r="A123" i="32"/>
  <c r="I124" i="30"/>
  <c r="S124" i="30"/>
  <c r="AD124" i="30"/>
  <c r="C125" i="30"/>
  <c r="F124" i="30"/>
  <c r="R124" i="30"/>
  <c r="G124" i="30"/>
  <c r="J123" i="30"/>
  <c r="A123" i="30"/>
  <c r="B123" i="32"/>
  <c r="H123" i="32"/>
  <c r="AK124" i="28"/>
  <c r="AM124" i="28"/>
  <c r="AL124" i="28"/>
  <c r="W125" i="28"/>
  <c r="M124" i="33"/>
  <c r="L124" i="33"/>
  <c r="Q125" i="33"/>
  <c r="U125" i="33"/>
  <c r="AM133" i="33"/>
  <c r="AL133" i="33"/>
  <c r="AK133" i="33"/>
  <c r="W134" i="33"/>
  <c r="H123" i="33"/>
  <c r="B123" i="33"/>
  <c r="S124" i="33"/>
  <c r="AD124" i="33"/>
  <c r="F124" i="33"/>
  <c r="R124" i="33"/>
  <c r="I124" i="33"/>
  <c r="A123" i="33"/>
  <c r="J123" i="33"/>
  <c r="M121" i="32"/>
  <c r="L121" i="32"/>
  <c r="Q122" i="32"/>
  <c r="U122" i="32"/>
  <c r="AM132" i="32"/>
  <c r="AL132" i="32"/>
  <c r="AK132" i="32"/>
  <c r="W133" i="32"/>
  <c r="S124" i="31"/>
  <c r="AD124" i="31"/>
  <c r="F124" i="31"/>
  <c r="R124" i="31"/>
  <c r="A123" i="31"/>
  <c r="J123" i="31"/>
  <c r="L122" i="31"/>
  <c r="Q123" i="31"/>
  <c r="M122" i="31"/>
  <c r="U123" i="31"/>
  <c r="H123" i="31"/>
  <c r="B123" i="31"/>
  <c r="AL133" i="31"/>
  <c r="AM133" i="31"/>
  <c r="AK133" i="31"/>
  <c r="W134" i="31"/>
  <c r="AK132" i="30"/>
  <c r="AL132" i="30"/>
  <c r="AM132" i="30"/>
  <c r="W133" i="30"/>
  <c r="L123" i="30"/>
  <c r="Q124" i="30"/>
  <c r="M123" i="30"/>
  <c r="U124" i="30"/>
  <c r="H124" i="29"/>
  <c r="B124" i="29"/>
  <c r="AK132" i="29"/>
  <c r="AM132" i="29"/>
  <c r="AL132" i="29"/>
  <c r="W133" i="29"/>
  <c r="I125" i="29"/>
  <c r="F126" i="29"/>
  <c r="S125" i="29"/>
  <c r="AD125" i="29"/>
  <c r="R125" i="29"/>
  <c r="L127" i="29"/>
  <c r="Q128" i="29"/>
  <c r="M127" i="29"/>
  <c r="U128" i="29"/>
  <c r="A124" i="29"/>
  <c r="J124" i="29"/>
  <c r="S124" i="28"/>
  <c r="AD124" i="28"/>
  <c r="F125" i="28"/>
  <c r="R124" i="28"/>
  <c r="I124" i="28"/>
  <c r="H123" i="28"/>
  <c r="B123" i="28"/>
  <c r="A123" i="28"/>
  <c r="J123" i="28"/>
  <c r="L123" i="28"/>
  <c r="Q124" i="28"/>
  <c r="M123" i="28"/>
  <c r="U124" i="28"/>
  <c r="S125" i="32"/>
  <c r="AD125" i="32"/>
  <c r="C126" i="32"/>
  <c r="G125" i="32"/>
  <c r="F125" i="32"/>
  <c r="R125" i="32"/>
  <c r="I125" i="32"/>
  <c r="B124" i="30"/>
  <c r="H124" i="30"/>
  <c r="J124" i="30"/>
  <c r="A124" i="30"/>
  <c r="A124" i="32"/>
  <c r="J124" i="32"/>
  <c r="C126" i="30"/>
  <c r="S125" i="30"/>
  <c r="AD125" i="30"/>
  <c r="G125" i="30"/>
  <c r="F125" i="30"/>
  <c r="R125" i="30"/>
  <c r="I125" i="30"/>
  <c r="B124" i="32"/>
  <c r="H124" i="32"/>
  <c r="I125" i="31"/>
  <c r="AM125" i="28"/>
  <c r="AL125" i="28"/>
  <c r="AK125" i="28"/>
  <c r="W126" i="28"/>
  <c r="AM134" i="33"/>
  <c r="AL134" i="33"/>
  <c r="AK134" i="33"/>
  <c r="W135" i="33"/>
  <c r="M125" i="33"/>
  <c r="L125" i="33"/>
  <c r="Q126" i="33"/>
  <c r="U126" i="33"/>
  <c r="J124" i="33"/>
  <c r="A124" i="33"/>
  <c r="H124" i="33"/>
  <c r="B124" i="33"/>
  <c r="S125" i="33"/>
  <c r="AD125" i="33"/>
  <c r="F125" i="33"/>
  <c r="R125" i="33"/>
  <c r="I125" i="33"/>
  <c r="AM133" i="32"/>
  <c r="AK133" i="32"/>
  <c r="AL133" i="32"/>
  <c r="W134" i="32"/>
  <c r="L122" i="32"/>
  <c r="Q123" i="32"/>
  <c r="M122" i="32"/>
  <c r="U123" i="32"/>
  <c r="AL134" i="31"/>
  <c r="AK134" i="31"/>
  <c r="AM134" i="31"/>
  <c r="W135" i="31"/>
  <c r="J124" i="31"/>
  <c r="A124" i="31"/>
  <c r="M123" i="31"/>
  <c r="L123" i="31"/>
  <c r="Q124" i="31"/>
  <c r="U124" i="31"/>
  <c r="H124" i="31"/>
  <c r="B124" i="31"/>
  <c r="S125" i="31"/>
  <c r="AD125" i="31"/>
  <c r="F125" i="31"/>
  <c r="R125" i="31"/>
  <c r="M124" i="30"/>
  <c r="L124" i="30"/>
  <c r="Q125" i="30"/>
  <c r="U125" i="30"/>
  <c r="AK133" i="30"/>
  <c r="AM133" i="30"/>
  <c r="AL133" i="30"/>
  <c r="W134" i="30"/>
  <c r="S126" i="29"/>
  <c r="AD126" i="29"/>
  <c r="R126" i="29"/>
  <c r="I126" i="29"/>
  <c r="F127" i="29"/>
  <c r="H125" i="29"/>
  <c r="B125" i="29"/>
  <c r="J125" i="29"/>
  <c r="A125" i="29"/>
  <c r="AK133" i="29"/>
  <c r="AM133" i="29"/>
  <c r="AL133" i="29"/>
  <c r="W134" i="29"/>
  <c r="L128" i="29"/>
  <c r="Q129" i="29"/>
  <c r="M128" i="29"/>
  <c r="U129" i="29"/>
  <c r="F126" i="28"/>
  <c r="S125" i="28"/>
  <c r="AD125" i="28"/>
  <c r="R125" i="28"/>
  <c r="I125" i="28"/>
  <c r="A124" i="28"/>
  <c r="J124" i="28"/>
  <c r="B124" i="28"/>
  <c r="H124" i="28"/>
  <c r="M124" i="28"/>
  <c r="L124" i="28"/>
  <c r="Q125" i="28"/>
  <c r="U125" i="28"/>
  <c r="B125" i="32"/>
  <c r="H125" i="32"/>
  <c r="A125" i="30"/>
  <c r="J125" i="30"/>
  <c r="F126" i="30"/>
  <c r="R126" i="30"/>
  <c r="I126" i="30"/>
  <c r="G126" i="30"/>
  <c r="S126" i="30"/>
  <c r="AD126" i="30"/>
  <c r="C127" i="30"/>
  <c r="B125" i="30"/>
  <c r="H125" i="30"/>
  <c r="S126" i="32"/>
  <c r="AD126" i="32"/>
  <c r="F126" i="32"/>
  <c r="R126" i="32"/>
  <c r="C127" i="32"/>
  <c r="G126" i="32"/>
  <c r="I126" i="32"/>
  <c r="J125" i="32"/>
  <c r="A125" i="32"/>
  <c r="AM126" i="28"/>
  <c r="AL126" i="28"/>
  <c r="AK126" i="28"/>
  <c r="W127" i="28"/>
  <c r="S126" i="33"/>
  <c r="AD126" i="33"/>
  <c r="F126" i="33"/>
  <c r="R126" i="33"/>
  <c r="I126" i="33"/>
  <c r="H125" i="33"/>
  <c r="B125" i="33"/>
  <c r="AK135" i="33"/>
  <c r="AM135" i="33"/>
  <c r="AL135" i="33"/>
  <c r="W136" i="33"/>
  <c r="A125" i="33"/>
  <c r="J125" i="33"/>
  <c r="L126" i="33"/>
  <c r="Q127" i="33"/>
  <c r="M126" i="33"/>
  <c r="U127" i="33"/>
  <c r="M123" i="32"/>
  <c r="L123" i="32"/>
  <c r="Q124" i="32"/>
  <c r="U124" i="32"/>
  <c r="AM134" i="32"/>
  <c r="AK134" i="32"/>
  <c r="AL134" i="32"/>
  <c r="W135" i="32"/>
  <c r="S126" i="31"/>
  <c r="AD126" i="31"/>
  <c r="F126" i="31"/>
  <c r="R126" i="31"/>
  <c r="I126" i="31"/>
  <c r="AK135" i="31"/>
  <c r="AL135" i="31"/>
  <c r="AM135" i="31"/>
  <c r="W136" i="31"/>
  <c r="J125" i="31"/>
  <c r="A125" i="31"/>
  <c r="B125" i="31"/>
  <c r="H125" i="31"/>
  <c r="L124" i="31"/>
  <c r="Q125" i="31"/>
  <c r="M124" i="31"/>
  <c r="U125" i="31"/>
  <c r="AM134" i="30"/>
  <c r="AL134" i="30"/>
  <c r="AK134" i="30"/>
  <c r="W135" i="30"/>
  <c r="M125" i="30"/>
  <c r="L125" i="30"/>
  <c r="Q126" i="30"/>
  <c r="U126" i="30"/>
  <c r="M129" i="29"/>
  <c r="L129" i="29"/>
  <c r="Q130" i="29"/>
  <c r="U130" i="29"/>
  <c r="H126" i="29"/>
  <c r="B126" i="29"/>
  <c r="J126" i="29"/>
  <c r="A126" i="29"/>
  <c r="AM134" i="29"/>
  <c r="AK134" i="29"/>
  <c r="AL134" i="29"/>
  <c r="W135" i="29"/>
  <c r="S127" i="29"/>
  <c r="AD127" i="29"/>
  <c r="R127" i="29"/>
  <c r="F128" i="29"/>
  <c r="I127" i="29"/>
  <c r="H125" i="28"/>
  <c r="B125" i="28"/>
  <c r="J125" i="28"/>
  <c r="A125" i="28"/>
  <c r="S126" i="28"/>
  <c r="AD126" i="28"/>
  <c r="I126" i="28"/>
  <c r="R126" i="28"/>
  <c r="F127" i="28"/>
  <c r="L125" i="28"/>
  <c r="Q126" i="28"/>
  <c r="M125" i="28"/>
  <c r="U126" i="28"/>
  <c r="A126" i="32"/>
  <c r="J126" i="32"/>
  <c r="H126" i="32"/>
  <c r="B126" i="32"/>
  <c r="H126" i="30"/>
  <c r="B126" i="30"/>
  <c r="C128" i="32"/>
  <c r="F127" i="32"/>
  <c r="R127" i="32"/>
  <c r="G127" i="32"/>
  <c r="I127" i="32"/>
  <c r="S127" i="32"/>
  <c r="AD127" i="32"/>
  <c r="J126" i="30"/>
  <c r="A126" i="30"/>
  <c r="G127" i="30"/>
  <c r="S127" i="30"/>
  <c r="AD127" i="30"/>
  <c r="C128" i="30"/>
  <c r="I127" i="30"/>
  <c r="F127" i="30"/>
  <c r="R127" i="30"/>
  <c r="AM127" i="28"/>
  <c r="AK127" i="28"/>
  <c r="AL127" i="28"/>
  <c r="W128" i="28"/>
  <c r="M127" i="33"/>
  <c r="L127" i="33"/>
  <c r="Q128" i="33"/>
  <c r="U128" i="33"/>
  <c r="AL136" i="33"/>
  <c r="AK136" i="33"/>
  <c r="AM136" i="33"/>
  <c r="W137" i="33"/>
  <c r="H126" i="33"/>
  <c r="B126" i="33"/>
  <c r="A126" i="33"/>
  <c r="J126" i="33"/>
  <c r="I127" i="33"/>
  <c r="S127" i="33"/>
  <c r="AD127" i="33"/>
  <c r="F127" i="33"/>
  <c r="R127" i="33"/>
  <c r="AL135" i="32"/>
  <c r="AK135" i="32"/>
  <c r="AM135" i="32"/>
  <c r="W136" i="32"/>
  <c r="M124" i="32"/>
  <c r="L124" i="32"/>
  <c r="Q125" i="32"/>
  <c r="U125" i="32"/>
  <c r="M125" i="31"/>
  <c r="L125" i="31"/>
  <c r="Q126" i="31"/>
  <c r="U126" i="31"/>
  <c r="I127" i="31"/>
  <c r="S127" i="31"/>
  <c r="AD127" i="31"/>
  <c r="F127" i="31"/>
  <c r="R127" i="31"/>
  <c r="A126" i="31"/>
  <c r="J126" i="31"/>
  <c r="AM136" i="31"/>
  <c r="AL136" i="31"/>
  <c r="AK136" i="31"/>
  <c r="W137" i="31"/>
  <c r="H126" i="31"/>
  <c r="B126" i="31"/>
  <c r="M126" i="30"/>
  <c r="L126" i="30"/>
  <c r="Q127" i="30"/>
  <c r="U127" i="30"/>
  <c r="AL135" i="30"/>
  <c r="AK135" i="30"/>
  <c r="AM135" i="30"/>
  <c r="W136" i="30"/>
  <c r="A127" i="29"/>
  <c r="J127" i="29"/>
  <c r="H127" i="29"/>
  <c r="B127" i="29"/>
  <c r="AL135" i="29"/>
  <c r="AM135" i="29"/>
  <c r="AK135" i="29"/>
  <c r="W136" i="29"/>
  <c r="M130" i="29"/>
  <c r="L130" i="29"/>
  <c r="Q131" i="29"/>
  <c r="U131" i="29"/>
  <c r="F129" i="29"/>
  <c r="I128" i="29"/>
  <c r="S128" i="29"/>
  <c r="AD128" i="29"/>
  <c r="R128" i="29"/>
  <c r="I127" i="28"/>
  <c r="F128" i="28"/>
  <c r="S127" i="28"/>
  <c r="AD127" i="28"/>
  <c r="R127" i="28"/>
  <c r="H126" i="28"/>
  <c r="B126" i="28"/>
  <c r="A126" i="28"/>
  <c r="J126" i="28"/>
  <c r="M126" i="28"/>
  <c r="L126" i="28"/>
  <c r="Q127" i="28"/>
  <c r="U127" i="28"/>
  <c r="G128" i="30"/>
  <c r="I128" i="30"/>
  <c r="F128" i="30"/>
  <c r="R128" i="30"/>
  <c r="S128" i="30"/>
  <c r="AD128" i="30"/>
  <c r="C129" i="30"/>
  <c r="F128" i="32"/>
  <c r="R128" i="32"/>
  <c r="C129" i="32"/>
  <c r="I128" i="32"/>
  <c r="G128" i="32"/>
  <c r="S128" i="32"/>
  <c r="AD128" i="32"/>
  <c r="H127" i="30"/>
  <c r="B127" i="30"/>
  <c r="A127" i="32"/>
  <c r="J127" i="32"/>
  <c r="A127" i="30"/>
  <c r="J127" i="30"/>
  <c r="B127" i="32"/>
  <c r="H127" i="32"/>
  <c r="AM128" i="28"/>
  <c r="AL128" i="28"/>
  <c r="AK128" i="28"/>
  <c r="W129" i="28"/>
  <c r="A127" i="33"/>
  <c r="J127" i="33"/>
  <c r="AM137" i="33"/>
  <c r="AL137" i="33"/>
  <c r="AK137" i="33"/>
  <c r="W138" i="33"/>
  <c r="M128" i="33"/>
  <c r="L128" i="33"/>
  <c r="Q129" i="33"/>
  <c r="U129" i="33"/>
  <c r="H127" i="33"/>
  <c r="B127" i="33"/>
  <c r="S128" i="33"/>
  <c r="AD128" i="33"/>
  <c r="F128" i="33"/>
  <c r="R128" i="33"/>
  <c r="I128" i="33"/>
  <c r="AL136" i="32"/>
  <c r="AK136" i="32"/>
  <c r="AM136" i="32"/>
  <c r="W137" i="32"/>
  <c r="L125" i="32"/>
  <c r="Q126" i="32"/>
  <c r="M125" i="32"/>
  <c r="U126" i="32"/>
  <c r="I128" i="31"/>
  <c r="S128" i="31"/>
  <c r="AD128" i="31"/>
  <c r="F128" i="31"/>
  <c r="R128" i="31"/>
  <c r="AL137" i="31"/>
  <c r="AK137" i="31"/>
  <c r="AM137" i="31"/>
  <c r="W138" i="31"/>
  <c r="A127" i="31"/>
  <c r="J127" i="31"/>
  <c r="L126" i="31"/>
  <c r="Q127" i="31"/>
  <c r="M126" i="31"/>
  <c r="U127" i="31"/>
  <c r="H127" i="31"/>
  <c r="B127" i="31"/>
  <c r="AM136" i="30"/>
  <c r="AL136" i="30"/>
  <c r="AK136" i="30"/>
  <c r="W137" i="30"/>
  <c r="L127" i="30"/>
  <c r="Q128" i="30"/>
  <c r="M127" i="30"/>
  <c r="U128" i="30"/>
  <c r="I129" i="29"/>
  <c r="F130" i="29"/>
  <c r="S129" i="29"/>
  <c r="AD129" i="29"/>
  <c r="R129" i="29"/>
  <c r="AL136" i="29"/>
  <c r="AK136" i="29"/>
  <c r="AM136" i="29"/>
  <c r="W137" i="29"/>
  <c r="L131" i="29"/>
  <c r="Q132" i="29"/>
  <c r="M131" i="29"/>
  <c r="U132" i="29"/>
  <c r="A128" i="29"/>
  <c r="J128" i="29"/>
  <c r="H128" i="29"/>
  <c r="B128" i="29"/>
  <c r="F129" i="28"/>
  <c r="S128" i="28"/>
  <c r="AD128" i="28"/>
  <c r="R128" i="28"/>
  <c r="I128" i="28"/>
  <c r="J127" i="28"/>
  <c r="A127" i="28"/>
  <c r="B127" i="28"/>
  <c r="H127" i="28"/>
  <c r="M127" i="28"/>
  <c r="L127" i="28"/>
  <c r="Q128" i="28"/>
  <c r="U128" i="28"/>
  <c r="A128" i="32"/>
  <c r="J128" i="32"/>
  <c r="G129" i="32"/>
  <c r="S129" i="32"/>
  <c r="AD129" i="32"/>
  <c r="C130" i="32"/>
  <c r="I129" i="32"/>
  <c r="F129" i="32"/>
  <c r="R129" i="32"/>
  <c r="A128" i="30"/>
  <c r="J128" i="30"/>
  <c r="H128" i="32"/>
  <c r="B128" i="32"/>
  <c r="F129" i="30"/>
  <c r="R129" i="30"/>
  <c r="S129" i="30"/>
  <c r="AD129" i="30"/>
  <c r="G129" i="30"/>
  <c r="I129" i="30"/>
  <c r="C130" i="30"/>
  <c r="H128" i="30"/>
  <c r="B128" i="30"/>
  <c r="AL129" i="28"/>
  <c r="AM129" i="28"/>
  <c r="AK129" i="28"/>
  <c r="W130" i="28"/>
  <c r="AK138" i="33"/>
  <c r="AM138" i="33"/>
  <c r="AL138" i="33"/>
  <c r="W139" i="33"/>
  <c r="H128" i="33"/>
  <c r="B128" i="33"/>
  <c r="S129" i="33"/>
  <c r="AD129" i="33"/>
  <c r="F129" i="33"/>
  <c r="R129" i="33"/>
  <c r="I129" i="33"/>
  <c r="J128" i="33"/>
  <c r="A128" i="33"/>
  <c r="M129" i="33"/>
  <c r="L129" i="33"/>
  <c r="Q130" i="33"/>
  <c r="U130" i="33"/>
  <c r="AL137" i="32"/>
  <c r="AM137" i="32"/>
  <c r="AK137" i="32"/>
  <c r="W138" i="32"/>
  <c r="L126" i="32"/>
  <c r="Q127" i="32"/>
  <c r="M126" i="32"/>
  <c r="U127" i="32"/>
  <c r="H128" i="31"/>
  <c r="B128" i="31"/>
  <c r="AM138" i="31"/>
  <c r="AK138" i="31"/>
  <c r="AL138" i="31"/>
  <c r="W139" i="31"/>
  <c r="L127" i="31"/>
  <c r="Q128" i="31"/>
  <c r="M127" i="31"/>
  <c r="U128" i="31"/>
  <c r="S129" i="31"/>
  <c r="AD129" i="31"/>
  <c r="F129" i="31"/>
  <c r="R129" i="31"/>
  <c r="I129" i="31"/>
  <c r="J128" i="31"/>
  <c r="A128" i="31"/>
  <c r="AK137" i="30"/>
  <c r="AL137" i="30"/>
  <c r="AM137" i="30"/>
  <c r="W138" i="30"/>
  <c r="M128" i="30"/>
  <c r="L128" i="30"/>
  <c r="Q129" i="30"/>
  <c r="U129" i="30"/>
  <c r="L132" i="29"/>
  <c r="Q133" i="29"/>
  <c r="M132" i="29"/>
  <c r="U133" i="29"/>
  <c r="S130" i="29"/>
  <c r="AD130" i="29"/>
  <c r="R130" i="29"/>
  <c r="I130" i="29"/>
  <c r="F131" i="29"/>
  <c r="AM137" i="29"/>
  <c r="AL137" i="29"/>
  <c r="AK137" i="29"/>
  <c r="W138" i="29"/>
  <c r="H129" i="29"/>
  <c r="B129" i="29"/>
  <c r="J129" i="29"/>
  <c r="A129" i="29"/>
  <c r="S129" i="28"/>
  <c r="AD129" i="28"/>
  <c r="R129" i="28"/>
  <c r="F130" i="28"/>
  <c r="I129" i="28"/>
  <c r="A128" i="28"/>
  <c r="J128" i="28"/>
  <c r="H128" i="28"/>
  <c r="B128" i="28"/>
  <c r="M128" i="28"/>
  <c r="L128" i="28"/>
  <c r="Q129" i="28"/>
  <c r="U129" i="28"/>
  <c r="I130" i="30"/>
  <c r="G130" i="30"/>
  <c r="C131" i="30"/>
  <c r="S130" i="30"/>
  <c r="AD130" i="30"/>
  <c r="F130" i="30"/>
  <c r="R130" i="30"/>
  <c r="J129" i="30"/>
  <c r="A129" i="30"/>
  <c r="B129" i="32"/>
  <c r="H129" i="32"/>
  <c r="B129" i="30"/>
  <c r="H129" i="30"/>
  <c r="J129" i="32"/>
  <c r="A129" i="32"/>
  <c r="S130" i="32"/>
  <c r="AD130" i="32"/>
  <c r="F130" i="32"/>
  <c r="R130" i="32"/>
  <c r="C131" i="32"/>
  <c r="G130" i="32"/>
  <c r="I130" i="32"/>
  <c r="AK130" i="28"/>
  <c r="AM130" i="28"/>
  <c r="AL130" i="28"/>
  <c r="W131" i="28"/>
  <c r="L130" i="33"/>
  <c r="Q131" i="33"/>
  <c r="M130" i="33"/>
  <c r="U131" i="33"/>
  <c r="AM139" i="33"/>
  <c r="AL139" i="33"/>
  <c r="AK139" i="33"/>
  <c r="W140" i="33"/>
  <c r="S130" i="33"/>
  <c r="AD130" i="33"/>
  <c r="F130" i="33"/>
  <c r="R130" i="33"/>
  <c r="I130" i="33"/>
  <c r="H129" i="33"/>
  <c r="B129" i="33"/>
  <c r="A129" i="33"/>
  <c r="J129" i="33"/>
  <c r="AK138" i="32"/>
  <c r="AL138" i="32"/>
  <c r="AM138" i="32"/>
  <c r="W139" i="32"/>
  <c r="L127" i="32"/>
  <c r="Q128" i="32"/>
  <c r="M127" i="32"/>
  <c r="U128" i="32"/>
  <c r="J129" i="31"/>
  <c r="A129" i="31"/>
  <c r="S130" i="31"/>
  <c r="AD130" i="31"/>
  <c r="F130" i="31"/>
  <c r="R130" i="31"/>
  <c r="I130" i="31"/>
  <c r="AL139" i="31"/>
  <c r="AK139" i="31"/>
  <c r="AM139" i="31"/>
  <c r="W140" i="31"/>
  <c r="B129" i="31"/>
  <c r="H129" i="31"/>
  <c r="M128" i="31"/>
  <c r="L128" i="31"/>
  <c r="Q129" i="31"/>
  <c r="U129" i="31"/>
  <c r="M129" i="30"/>
  <c r="L129" i="30"/>
  <c r="Q130" i="30"/>
  <c r="U130" i="30"/>
  <c r="AM138" i="30"/>
  <c r="AL138" i="30"/>
  <c r="AK138" i="30"/>
  <c r="W139" i="30"/>
  <c r="AK138" i="29"/>
  <c r="AM138" i="29"/>
  <c r="AL138" i="29"/>
  <c r="W139" i="29"/>
  <c r="S131" i="29"/>
  <c r="AD131" i="29"/>
  <c r="R131" i="29"/>
  <c r="F132" i="29"/>
  <c r="I131" i="29"/>
  <c r="B130" i="29"/>
  <c r="H130" i="29"/>
  <c r="M133" i="29"/>
  <c r="L133" i="29"/>
  <c r="Q134" i="29"/>
  <c r="U134" i="29"/>
  <c r="J130" i="29"/>
  <c r="A130" i="29"/>
  <c r="A129" i="28"/>
  <c r="J129" i="28"/>
  <c r="H129" i="28"/>
  <c r="B129" i="28"/>
  <c r="S130" i="28"/>
  <c r="AD130" i="28"/>
  <c r="I130" i="28"/>
  <c r="R130" i="28"/>
  <c r="F131" i="28"/>
  <c r="L129" i="28"/>
  <c r="Q130" i="28"/>
  <c r="M129" i="28"/>
  <c r="U130" i="28"/>
  <c r="I131" i="32"/>
  <c r="S131" i="32"/>
  <c r="AD131" i="32"/>
  <c r="C132" i="32"/>
  <c r="F131" i="32"/>
  <c r="R131" i="32"/>
  <c r="G131" i="32"/>
  <c r="S131" i="30"/>
  <c r="AD131" i="30"/>
  <c r="F131" i="30"/>
  <c r="R131" i="30"/>
  <c r="C132" i="30"/>
  <c r="I131" i="30"/>
  <c r="G131" i="30"/>
  <c r="A130" i="32"/>
  <c r="J130" i="32"/>
  <c r="B130" i="30"/>
  <c r="H130" i="30"/>
  <c r="H130" i="32"/>
  <c r="B130" i="32"/>
  <c r="J130" i="30"/>
  <c r="A130" i="30"/>
  <c r="AK131" i="28"/>
  <c r="AL131" i="28"/>
  <c r="AM131" i="28"/>
  <c r="W132" i="28"/>
  <c r="A130" i="33"/>
  <c r="J130" i="33"/>
  <c r="I131" i="33"/>
  <c r="S131" i="33"/>
  <c r="AD131" i="33"/>
  <c r="F131" i="33"/>
  <c r="R131" i="33"/>
  <c r="AK140" i="33"/>
  <c r="AM140" i="33"/>
  <c r="AL140" i="33"/>
  <c r="W141" i="33"/>
  <c r="M131" i="33"/>
  <c r="L131" i="33"/>
  <c r="Q132" i="33"/>
  <c r="U132" i="33"/>
  <c r="H130" i="33"/>
  <c r="B130" i="33"/>
  <c r="M128" i="32"/>
  <c r="L128" i="32"/>
  <c r="Q129" i="32"/>
  <c r="U129" i="32"/>
  <c r="AK139" i="32"/>
  <c r="AM139" i="32"/>
  <c r="AL139" i="32"/>
  <c r="W140" i="32"/>
  <c r="H130" i="31"/>
  <c r="B130" i="31"/>
  <c r="M129" i="31"/>
  <c r="L129" i="31"/>
  <c r="Q130" i="31"/>
  <c r="U130" i="31"/>
  <c r="A130" i="31"/>
  <c r="J130" i="31"/>
  <c r="I131" i="31"/>
  <c r="S131" i="31"/>
  <c r="AD131" i="31"/>
  <c r="F131" i="31"/>
  <c r="R131" i="31"/>
  <c r="AM140" i="31"/>
  <c r="AK140" i="31"/>
  <c r="AL140" i="31"/>
  <c r="W141" i="31"/>
  <c r="AM139" i="30"/>
  <c r="AK139" i="30"/>
  <c r="AL139" i="30"/>
  <c r="W140" i="30"/>
  <c r="M130" i="30"/>
  <c r="L130" i="30"/>
  <c r="Q131" i="30"/>
  <c r="U131" i="30"/>
  <c r="F133" i="29"/>
  <c r="I132" i="29"/>
  <c r="S132" i="29"/>
  <c r="AD132" i="29"/>
  <c r="R132" i="29"/>
  <c r="AL139" i="29"/>
  <c r="AM139" i="29"/>
  <c r="AK139" i="29"/>
  <c r="W140" i="29"/>
  <c r="M134" i="29"/>
  <c r="L134" i="29"/>
  <c r="Q135" i="29"/>
  <c r="U135" i="29"/>
  <c r="A131" i="29"/>
  <c r="J131" i="29"/>
  <c r="H131" i="29"/>
  <c r="B131" i="29"/>
  <c r="I131" i="28"/>
  <c r="F132" i="28"/>
  <c r="S131" i="28"/>
  <c r="AD131" i="28"/>
  <c r="R131" i="28"/>
  <c r="H130" i="28"/>
  <c r="B130" i="28"/>
  <c r="A130" i="28"/>
  <c r="J130" i="28"/>
  <c r="M130" i="28"/>
  <c r="L130" i="28"/>
  <c r="Q131" i="28"/>
  <c r="U131" i="28"/>
  <c r="S132" i="30"/>
  <c r="AD132" i="30"/>
  <c r="I132" i="30"/>
  <c r="F132" i="30"/>
  <c r="R132" i="30"/>
  <c r="C133" i="30"/>
  <c r="G132" i="30"/>
  <c r="F132" i="32"/>
  <c r="R132" i="32"/>
  <c r="I132" i="32"/>
  <c r="G132" i="32"/>
  <c r="C133" i="32"/>
  <c r="S132" i="32"/>
  <c r="AD132" i="32"/>
  <c r="B131" i="30"/>
  <c r="H131" i="30"/>
  <c r="A131" i="30"/>
  <c r="J131" i="30"/>
  <c r="H131" i="32"/>
  <c r="B131" i="32"/>
  <c r="A131" i="32"/>
  <c r="J131" i="32"/>
  <c r="AL132" i="28"/>
  <c r="AK132" i="28"/>
  <c r="AM132" i="28"/>
  <c r="W133" i="28"/>
  <c r="S132" i="33"/>
  <c r="AD132" i="33"/>
  <c r="F132" i="33"/>
  <c r="R132" i="33"/>
  <c r="I132" i="33"/>
  <c r="AK141" i="33"/>
  <c r="AM141" i="33"/>
  <c r="AL141" i="33"/>
  <c r="W142" i="33"/>
  <c r="A131" i="33"/>
  <c r="J131" i="33"/>
  <c r="M132" i="33"/>
  <c r="L132" i="33"/>
  <c r="Q133" i="33"/>
  <c r="U133" i="33"/>
  <c r="H131" i="33"/>
  <c r="B131" i="33"/>
  <c r="M129" i="32"/>
  <c r="L129" i="32"/>
  <c r="Q130" i="32"/>
  <c r="U130" i="32"/>
  <c r="AL140" i="32"/>
  <c r="AM140" i="32"/>
  <c r="AK140" i="32"/>
  <c r="W141" i="32"/>
  <c r="I132" i="31"/>
  <c r="S132" i="31"/>
  <c r="AD132" i="31"/>
  <c r="F132" i="31"/>
  <c r="R132" i="31"/>
  <c r="L130" i="31"/>
  <c r="Q131" i="31"/>
  <c r="M130" i="31"/>
  <c r="U131" i="31"/>
  <c r="H131" i="31"/>
  <c r="B131" i="31"/>
  <c r="AM141" i="31"/>
  <c r="AL141" i="31"/>
  <c r="AK141" i="31"/>
  <c r="W142" i="31"/>
  <c r="A131" i="31"/>
  <c r="J131" i="31"/>
  <c r="AM140" i="30"/>
  <c r="AL140" i="30"/>
  <c r="AK140" i="30"/>
  <c r="W141" i="30"/>
  <c r="L131" i="30"/>
  <c r="Q132" i="30"/>
  <c r="M131" i="30"/>
  <c r="U132" i="30"/>
  <c r="L135" i="29"/>
  <c r="Q136" i="29"/>
  <c r="M135" i="29"/>
  <c r="U136" i="29"/>
  <c r="A132" i="29"/>
  <c r="J132" i="29"/>
  <c r="H132" i="29"/>
  <c r="B132" i="29"/>
  <c r="AK140" i="29"/>
  <c r="AM140" i="29"/>
  <c r="AL140" i="29"/>
  <c r="W141" i="29"/>
  <c r="I133" i="29"/>
  <c r="F134" i="29"/>
  <c r="S133" i="29"/>
  <c r="AD133" i="29"/>
  <c r="R133" i="29"/>
  <c r="S132" i="28"/>
  <c r="AD132" i="28"/>
  <c r="R132" i="28"/>
  <c r="I132" i="28"/>
  <c r="F133" i="28"/>
  <c r="J131" i="28"/>
  <c r="A131" i="28"/>
  <c r="B131" i="28"/>
  <c r="H131" i="28"/>
  <c r="M131" i="28"/>
  <c r="L131" i="28"/>
  <c r="Q132" i="28"/>
  <c r="U132" i="28"/>
  <c r="H132" i="32"/>
  <c r="B132" i="32"/>
  <c r="F133" i="30"/>
  <c r="R133" i="30"/>
  <c r="I133" i="30"/>
  <c r="C134" i="30"/>
  <c r="S133" i="30"/>
  <c r="AD133" i="30"/>
  <c r="G133" i="30"/>
  <c r="A132" i="32"/>
  <c r="J132" i="32"/>
  <c r="A132" i="30"/>
  <c r="J132" i="30"/>
  <c r="G133" i="32"/>
  <c r="S133" i="32"/>
  <c r="AD133" i="32"/>
  <c r="C134" i="32"/>
  <c r="F133" i="32"/>
  <c r="R133" i="32"/>
  <c r="I133" i="32"/>
  <c r="H132" i="30"/>
  <c r="B132" i="30"/>
  <c r="AL133" i="28"/>
  <c r="AK133" i="28"/>
  <c r="AM133" i="28"/>
  <c r="W134" i="28"/>
  <c r="M133" i="33"/>
  <c r="L133" i="33"/>
  <c r="Q134" i="33"/>
  <c r="U134" i="33"/>
  <c r="S133" i="33"/>
  <c r="AD133" i="33"/>
  <c r="F133" i="33"/>
  <c r="R133" i="33"/>
  <c r="I133" i="33"/>
  <c r="J132" i="33"/>
  <c r="A132" i="33"/>
  <c r="AL142" i="33"/>
  <c r="AK142" i="33"/>
  <c r="AM142" i="33"/>
  <c r="W143" i="33"/>
  <c r="H132" i="33"/>
  <c r="B132" i="33"/>
  <c r="L130" i="32"/>
  <c r="Q131" i="32"/>
  <c r="M130" i="32"/>
  <c r="U131" i="32"/>
  <c r="AM141" i="32"/>
  <c r="AL141" i="32"/>
  <c r="AK141" i="32"/>
  <c r="W142" i="32"/>
  <c r="L131" i="31"/>
  <c r="Q132" i="31"/>
  <c r="M131" i="31"/>
  <c r="U132" i="31"/>
  <c r="H132" i="31"/>
  <c r="B132" i="31"/>
  <c r="J132" i="31"/>
  <c r="A132" i="31"/>
  <c r="AL142" i="31"/>
  <c r="AK142" i="31"/>
  <c r="AM142" i="31"/>
  <c r="W143" i="31"/>
  <c r="S133" i="31"/>
  <c r="AD133" i="31"/>
  <c r="F133" i="31"/>
  <c r="R133" i="31"/>
  <c r="I133" i="31"/>
  <c r="M132" i="30"/>
  <c r="L132" i="30"/>
  <c r="Q133" i="30"/>
  <c r="U133" i="30"/>
  <c r="AM141" i="30"/>
  <c r="AK141" i="30"/>
  <c r="AL141" i="30"/>
  <c r="W142" i="30"/>
  <c r="H133" i="29"/>
  <c r="B133" i="29"/>
  <c r="J133" i="29"/>
  <c r="A133" i="29"/>
  <c r="AM141" i="29"/>
  <c r="AL141" i="29"/>
  <c r="AK141" i="29"/>
  <c r="W142" i="29"/>
  <c r="L136" i="29"/>
  <c r="Q137" i="29"/>
  <c r="M136" i="29"/>
  <c r="U137" i="29"/>
  <c r="S134" i="29"/>
  <c r="AD134" i="29"/>
  <c r="R134" i="29"/>
  <c r="I134" i="29"/>
  <c r="F135" i="29"/>
  <c r="F134" i="28"/>
  <c r="I133" i="28"/>
  <c r="S133" i="28"/>
  <c r="AD133" i="28"/>
  <c r="R133" i="28"/>
  <c r="H132" i="28"/>
  <c r="B132" i="28"/>
  <c r="A132" i="28"/>
  <c r="J132" i="28"/>
  <c r="M132" i="28"/>
  <c r="L132" i="28"/>
  <c r="Q133" i="28"/>
  <c r="U133" i="28"/>
  <c r="J133" i="32"/>
  <c r="A133" i="32"/>
  <c r="H133" i="32"/>
  <c r="B133" i="32"/>
  <c r="J133" i="30"/>
  <c r="A133" i="30"/>
  <c r="H133" i="30"/>
  <c r="B133" i="30"/>
  <c r="C135" i="32"/>
  <c r="G134" i="32"/>
  <c r="I134" i="32"/>
  <c r="S134" i="32"/>
  <c r="AD134" i="32"/>
  <c r="F134" i="32"/>
  <c r="R134" i="32"/>
  <c r="F134" i="30"/>
  <c r="R134" i="30"/>
  <c r="I134" i="30"/>
  <c r="G134" i="30"/>
  <c r="C135" i="30"/>
  <c r="S134" i="30"/>
  <c r="AD134" i="30"/>
  <c r="AL134" i="28"/>
  <c r="AK134" i="28"/>
  <c r="AM134" i="28"/>
  <c r="W135" i="28"/>
  <c r="A133" i="33"/>
  <c r="J133" i="33"/>
  <c r="S134" i="33"/>
  <c r="AD134" i="33"/>
  <c r="F134" i="33"/>
  <c r="R134" i="33"/>
  <c r="I134" i="33"/>
  <c r="H133" i="33"/>
  <c r="B133" i="33"/>
  <c r="AM143" i="33"/>
  <c r="AL143" i="33"/>
  <c r="AK143" i="33"/>
  <c r="W144" i="33"/>
  <c r="L134" i="33"/>
  <c r="Q135" i="33"/>
  <c r="M134" i="33"/>
  <c r="U135" i="33"/>
  <c r="L131" i="32"/>
  <c r="Q132" i="32"/>
  <c r="M131" i="32"/>
  <c r="U132" i="32"/>
  <c r="AL142" i="32"/>
  <c r="AM142" i="32"/>
  <c r="AK142" i="32"/>
  <c r="W143" i="32"/>
  <c r="M132" i="31"/>
  <c r="L132" i="31"/>
  <c r="Q133" i="31"/>
  <c r="U133" i="31"/>
  <c r="S134" i="31"/>
  <c r="AD134" i="31"/>
  <c r="F134" i="31"/>
  <c r="R134" i="31"/>
  <c r="I134" i="31"/>
  <c r="AK143" i="31"/>
  <c r="AM143" i="31"/>
  <c r="AL143" i="31"/>
  <c r="W144" i="31"/>
  <c r="J133" i="31"/>
  <c r="A133" i="31"/>
  <c r="H133" i="31"/>
  <c r="B133" i="31"/>
  <c r="M133" i="30"/>
  <c r="L133" i="30"/>
  <c r="Q134" i="30"/>
  <c r="U134" i="30"/>
  <c r="AL142" i="30"/>
  <c r="AM142" i="30"/>
  <c r="AK142" i="30"/>
  <c r="W143" i="30"/>
  <c r="S135" i="29"/>
  <c r="AD135" i="29"/>
  <c r="R135" i="29"/>
  <c r="F136" i="29"/>
  <c r="I135" i="29"/>
  <c r="AM142" i="29"/>
  <c r="AK142" i="29"/>
  <c r="AL142" i="29"/>
  <c r="W143" i="29"/>
  <c r="M137" i="29"/>
  <c r="L137" i="29"/>
  <c r="Q138" i="29"/>
  <c r="U138" i="29"/>
  <c r="H134" i="29"/>
  <c r="B134" i="29"/>
  <c r="J134" i="29"/>
  <c r="A134" i="29"/>
  <c r="A133" i="28"/>
  <c r="J133" i="28"/>
  <c r="I134" i="28"/>
  <c r="S134" i="28"/>
  <c r="AD134" i="28"/>
  <c r="R134" i="28"/>
  <c r="H133" i="28"/>
  <c r="B133" i="28"/>
  <c r="L133" i="28"/>
  <c r="Q134" i="28"/>
  <c r="M133" i="28"/>
  <c r="U134" i="28"/>
  <c r="B134" i="30"/>
  <c r="H134" i="30"/>
  <c r="A134" i="30"/>
  <c r="J134" i="30"/>
  <c r="A134" i="32"/>
  <c r="J134" i="32"/>
  <c r="H134" i="32"/>
  <c r="B134" i="32"/>
  <c r="G135" i="30"/>
  <c r="S135" i="30"/>
  <c r="AD135" i="30"/>
  <c r="C136" i="30"/>
  <c r="I135" i="30"/>
  <c r="C136" i="32"/>
  <c r="S135" i="32"/>
  <c r="AD135" i="32"/>
  <c r="G135" i="32"/>
  <c r="I135" i="32"/>
  <c r="F135" i="32"/>
  <c r="R135" i="32"/>
  <c r="AM135" i="28"/>
  <c r="AK135" i="28"/>
  <c r="AL135" i="28"/>
  <c r="W136" i="28"/>
  <c r="M135" i="33"/>
  <c r="L135" i="33"/>
  <c r="Q136" i="33"/>
  <c r="U136" i="33"/>
  <c r="H134" i="33"/>
  <c r="B134" i="33"/>
  <c r="A134" i="33"/>
  <c r="J134" i="33"/>
  <c r="I135" i="33"/>
  <c r="S135" i="33"/>
  <c r="AD135" i="33"/>
  <c r="F135" i="33"/>
  <c r="R135" i="33"/>
  <c r="AM144" i="33"/>
  <c r="AL144" i="33"/>
  <c r="AK144" i="33"/>
  <c r="W145" i="33"/>
  <c r="AM143" i="32"/>
  <c r="AK143" i="32"/>
  <c r="AL143" i="32"/>
  <c r="W144" i="32"/>
  <c r="M132" i="32"/>
  <c r="L132" i="32"/>
  <c r="Q133" i="32"/>
  <c r="U133" i="32"/>
  <c r="AL144" i="31"/>
  <c r="AK144" i="31"/>
  <c r="AM144" i="31"/>
  <c r="W145" i="31"/>
  <c r="A134" i="31"/>
  <c r="J134" i="31"/>
  <c r="H134" i="31"/>
  <c r="B134" i="31"/>
  <c r="I135" i="31"/>
  <c r="S135" i="31"/>
  <c r="AD135" i="31"/>
  <c r="F135" i="31"/>
  <c r="R135" i="31"/>
  <c r="M133" i="31"/>
  <c r="L133" i="31"/>
  <c r="Q134" i="31"/>
  <c r="U134" i="31"/>
  <c r="AL143" i="30"/>
  <c r="AK143" i="30"/>
  <c r="AM143" i="30"/>
  <c r="W144" i="30"/>
  <c r="M134" i="30"/>
  <c r="L134" i="30"/>
  <c r="Q135" i="30"/>
  <c r="U135" i="30"/>
  <c r="M138" i="29"/>
  <c r="L138" i="29"/>
  <c r="Q139" i="29"/>
  <c r="U139" i="29"/>
  <c r="F137" i="29"/>
  <c r="I136" i="29"/>
  <c r="S136" i="29"/>
  <c r="AD136" i="29"/>
  <c r="R136" i="29"/>
  <c r="AK143" i="29"/>
  <c r="AM143" i="29"/>
  <c r="AL143" i="29"/>
  <c r="W144" i="29"/>
  <c r="A135" i="29"/>
  <c r="J135" i="29"/>
  <c r="H135" i="29"/>
  <c r="B135" i="29"/>
  <c r="B134" i="28"/>
  <c r="H134" i="28"/>
  <c r="S135" i="28"/>
  <c r="AD135" i="28"/>
  <c r="I135" i="28"/>
  <c r="A134" i="28"/>
  <c r="J134" i="28"/>
  <c r="M134" i="28"/>
  <c r="L134" i="28"/>
  <c r="Q135" i="28"/>
  <c r="U135" i="28"/>
  <c r="H135" i="32"/>
  <c r="B135" i="32"/>
  <c r="G136" i="30"/>
  <c r="S136" i="30"/>
  <c r="AD136" i="30"/>
  <c r="I136" i="30"/>
  <c r="C137" i="30"/>
  <c r="I136" i="32"/>
  <c r="G136" i="32"/>
  <c r="C137" i="32"/>
  <c r="S136" i="32"/>
  <c r="AD136" i="32"/>
  <c r="F136" i="32"/>
  <c r="R136" i="32"/>
  <c r="A135" i="32"/>
  <c r="J135" i="32"/>
  <c r="J135" i="30"/>
  <c r="A135" i="30"/>
  <c r="H135" i="30"/>
  <c r="B135" i="30"/>
  <c r="AL136" i="28"/>
  <c r="AK136" i="28"/>
  <c r="AM136" i="28"/>
  <c r="W137" i="28"/>
  <c r="AL145" i="33"/>
  <c r="AM145" i="33"/>
  <c r="AK145" i="33"/>
  <c r="W146" i="33"/>
  <c r="A135" i="33"/>
  <c r="J135" i="33"/>
  <c r="M136" i="33"/>
  <c r="L136" i="33"/>
  <c r="Q137" i="33"/>
  <c r="U137" i="33"/>
  <c r="H135" i="33"/>
  <c r="B135" i="33"/>
  <c r="S136" i="33"/>
  <c r="AD136" i="33"/>
  <c r="F136" i="33"/>
  <c r="R136" i="33"/>
  <c r="I136" i="33"/>
  <c r="M133" i="32"/>
  <c r="L133" i="32"/>
  <c r="Q134" i="32"/>
  <c r="U134" i="32"/>
  <c r="AL144" i="32"/>
  <c r="AM144" i="32"/>
  <c r="AK144" i="32"/>
  <c r="W145" i="32"/>
  <c r="L134" i="31"/>
  <c r="Q135" i="31"/>
  <c r="M134" i="31"/>
  <c r="U135" i="31"/>
  <c r="AL145" i="31"/>
  <c r="AK145" i="31"/>
  <c r="AM145" i="31"/>
  <c r="W146" i="31"/>
  <c r="A135" i="31"/>
  <c r="J135" i="31"/>
  <c r="I136" i="31"/>
  <c r="S136" i="31"/>
  <c r="AD136" i="31"/>
  <c r="F136" i="31"/>
  <c r="R136" i="31"/>
  <c r="H135" i="31"/>
  <c r="B135" i="31"/>
  <c r="AL144" i="30"/>
  <c r="AK144" i="30"/>
  <c r="AM144" i="30"/>
  <c r="W145" i="30"/>
  <c r="L135" i="30"/>
  <c r="Q136" i="30"/>
  <c r="M135" i="30"/>
  <c r="U136" i="30"/>
  <c r="S137" i="29"/>
  <c r="AD137" i="29"/>
  <c r="I137" i="29"/>
  <c r="R137" i="29"/>
  <c r="F138" i="29"/>
  <c r="L139" i="29"/>
  <c r="Q140" i="29"/>
  <c r="M139" i="29"/>
  <c r="U140" i="29"/>
  <c r="A136" i="29"/>
  <c r="J136" i="29"/>
  <c r="AL144" i="29"/>
  <c r="AK144" i="29"/>
  <c r="AM144" i="29"/>
  <c r="W145" i="29"/>
  <c r="H136" i="29"/>
  <c r="B136" i="29"/>
  <c r="B135" i="28"/>
  <c r="H135" i="28"/>
  <c r="J135" i="28"/>
  <c r="A135" i="28"/>
  <c r="C137" i="28"/>
  <c r="S136" i="28"/>
  <c r="AD136" i="28"/>
  <c r="I136" i="28"/>
  <c r="M135" i="28"/>
  <c r="L135" i="28"/>
  <c r="Q136" i="28"/>
  <c r="U136" i="28"/>
  <c r="J136" i="32"/>
  <c r="A136" i="32"/>
  <c r="S137" i="30"/>
  <c r="AD137" i="30"/>
  <c r="I137" i="30"/>
  <c r="C138" i="30"/>
  <c r="G137" i="30"/>
  <c r="H136" i="30"/>
  <c r="B136" i="30"/>
  <c r="I137" i="32"/>
  <c r="G137" i="32"/>
  <c r="S137" i="32"/>
  <c r="AD137" i="32"/>
  <c r="C138" i="32"/>
  <c r="F137" i="32"/>
  <c r="R137" i="32"/>
  <c r="A136" i="30"/>
  <c r="J136" i="30"/>
  <c r="H136" i="32"/>
  <c r="B136" i="32"/>
  <c r="AL137" i="28"/>
  <c r="AM137" i="28"/>
  <c r="AK137" i="28"/>
  <c r="W138" i="28"/>
  <c r="H136" i="33"/>
  <c r="B136" i="33"/>
  <c r="AK146" i="33"/>
  <c r="AM146" i="33"/>
  <c r="AL146" i="33"/>
  <c r="W147" i="33"/>
  <c r="S137" i="33"/>
  <c r="AD137" i="33"/>
  <c r="F137" i="33"/>
  <c r="R137" i="33"/>
  <c r="I137" i="33"/>
  <c r="J136" i="33"/>
  <c r="A136" i="33"/>
  <c r="M137" i="33"/>
  <c r="L137" i="33"/>
  <c r="Q138" i="33"/>
  <c r="U138" i="33"/>
  <c r="L134" i="32"/>
  <c r="Q135" i="32"/>
  <c r="M134" i="32"/>
  <c r="U135" i="32"/>
  <c r="AK145" i="32"/>
  <c r="AM145" i="32"/>
  <c r="AL145" i="32"/>
  <c r="W146" i="32"/>
  <c r="S137" i="31"/>
  <c r="AD137" i="31"/>
  <c r="F137" i="31"/>
  <c r="R137" i="31"/>
  <c r="I137" i="31"/>
  <c r="L135" i="31"/>
  <c r="Q136" i="31"/>
  <c r="M135" i="31"/>
  <c r="U136" i="31"/>
  <c r="AM146" i="31"/>
  <c r="AL146" i="31"/>
  <c r="AK146" i="31"/>
  <c r="W147" i="31"/>
  <c r="H136" i="31"/>
  <c r="B136" i="31"/>
  <c r="J136" i="31"/>
  <c r="A136" i="31"/>
  <c r="AK145" i="30"/>
  <c r="AL145" i="30"/>
  <c r="AM145" i="30"/>
  <c r="W146" i="30"/>
  <c r="M136" i="30"/>
  <c r="L136" i="30"/>
  <c r="Q137" i="30"/>
  <c r="U137" i="30"/>
  <c r="M140" i="29"/>
  <c r="L140" i="29"/>
  <c r="Q141" i="29"/>
  <c r="U141" i="29"/>
  <c r="H137" i="29"/>
  <c r="B137" i="29"/>
  <c r="J137" i="29"/>
  <c r="A137" i="29"/>
  <c r="AL145" i="29"/>
  <c r="AK145" i="29"/>
  <c r="AM145" i="29"/>
  <c r="W146" i="29"/>
  <c r="R138" i="29"/>
  <c r="S138" i="29"/>
  <c r="AD138" i="29"/>
  <c r="I138" i="29"/>
  <c r="F139" i="29"/>
  <c r="I137" i="28"/>
  <c r="S137" i="28"/>
  <c r="AD137" i="28"/>
  <c r="G137" i="28"/>
  <c r="C138" i="28"/>
  <c r="A136" i="28"/>
  <c r="J136" i="28"/>
  <c r="H136" i="28"/>
  <c r="B136" i="28"/>
  <c r="M136" i="28"/>
  <c r="L136" i="28"/>
  <c r="Q137" i="28"/>
  <c r="U137" i="28"/>
  <c r="J137" i="30"/>
  <c r="A137" i="30"/>
  <c r="H137" i="32"/>
  <c r="B137" i="32"/>
  <c r="B137" i="30"/>
  <c r="H137" i="30"/>
  <c r="J137" i="32"/>
  <c r="A137" i="32"/>
  <c r="C139" i="30"/>
  <c r="S138" i="30"/>
  <c r="AD138" i="30"/>
  <c r="I138" i="30"/>
  <c r="G138" i="30"/>
  <c r="F138" i="32"/>
  <c r="R138" i="32"/>
  <c r="C139" i="32"/>
  <c r="G138" i="32"/>
  <c r="I138" i="32"/>
  <c r="S138" i="32"/>
  <c r="AD138" i="32"/>
  <c r="AL138" i="28"/>
  <c r="AK138" i="28"/>
  <c r="AM138" i="28"/>
  <c r="W139" i="28"/>
  <c r="L138" i="33"/>
  <c r="Q139" i="33"/>
  <c r="M138" i="33"/>
  <c r="U139" i="33"/>
  <c r="C139" i="33"/>
  <c r="S138" i="33"/>
  <c r="AD138" i="33"/>
  <c r="F138" i="33"/>
  <c r="R138" i="33"/>
  <c r="I138" i="33"/>
  <c r="H137" i="33"/>
  <c r="B137" i="33"/>
  <c r="A137" i="33"/>
  <c r="J137" i="33"/>
  <c r="AM147" i="33"/>
  <c r="AL147" i="33"/>
  <c r="AK147" i="33"/>
  <c r="W148" i="33"/>
  <c r="AK146" i="32"/>
  <c r="AL146" i="32"/>
  <c r="AM146" i="32"/>
  <c r="W147" i="32"/>
  <c r="L135" i="32"/>
  <c r="Q136" i="32"/>
  <c r="M135" i="32"/>
  <c r="U136" i="32"/>
  <c r="AK147" i="31"/>
  <c r="AL147" i="31"/>
  <c r="AM147" i="31"/>
  <c r="W148" i="31"/>
  <c r="M136" i="31"/>
  <c r="L136" i="31"/>
  <c r="Q137" i="31"/>
  <c r="U137" i="31"/>
  <c r="H137" i="31"/>
  <c r="B137" i="31"/>
  <c r="S138" i="31"/>
  <c r="AD138" i="31"/>
  <c r="F138" i="31"/>
  <c r="R138" i="31"/>
  <c r="I138" i="31"/>
  <c r="J137" i="31"/>
  <c r="A137" i="31"/>
  <c r="AK146" i="30"/>
  <c r="AM146" i="30"/>
  <c r="AL146" i="30"/>
  <c r="W147" i="30"/>
  <c r="L137" i="30"/>
  <c r="Q138" i="30"/>
  <c r="M137" i="30"/>
  <c r="U138" i="30"/>
  <c r="F140" i="29"/>
  <c r="S139" i="29"/>
  <c r="AD139" i="29"/>
  <c r="R139" i="29"/>
  <c r="I139" i="29"/>
  <c r="H138" i="29"/>
  <c r="B138" i="29"/>
  <c r="A138" i="29"/>
  <c r="J138" i="29"/>
  <c r="AL146" i="29"/>
  <c r="AK146" i="29"/>
  <c r="AM146" i="29"/>
  <c r="W147" i="29"/>
  <c r="M141" i="29"/>
  <c r="L141" i="29"/>
  <c r="Q142" i="29"/>
  <c r="U142" i="29"/>
  <c r="J137" i="28"/>
  <c r="A137" i="28"/>
  <c r="G138" i="28"/>
  <c r="C139" i="28"/>
  <c r="I138" i="28"/>
  <c r="S138" i="28"/>
  <c r="AD138" i="28"/>
  <c r="H137" i="28"/>
  <c r="B137" i="28"/>
  <c r="L137" i="28"/>
  <c r="Q138" i="28"/>
  <c r="M137" i="28"/>
  <c r="U138" i="28"/>
  <c r="S139" i="32"/>
  <c r="AD139" i="32"/>
  <c r="F139" i="32"/>
  <c r="R139" i="32"/>
  <c r="G139" i="32"/>
  <c r="C140" i="32"/>
  <c r="I139" i="32"/>
  <c r="J138" i="30"/>
  <c r="A138" i="30"/>
  <c r="A138" i="32"/>
  <c r="J138" i="32"/>
  <c r="C140" i="30"/>
  <c r="I139" i="30"/>
  <c r="S139" i="30"/>
  <c r="AD139" i="30"/>
  <c r="G139" i="30"/>
  <c r="H138" i="32"/>
  <c r="B138" i="32"/>
  <c r="B138" i="30"/>
  <c r="H138" i="30"/>
  <c r="AL139" i="28"/>
  <c r="AM139" i="28"/>
  <c r="AK139" i="28"/>
  <c r="W140" i="28"/>
  <c r="AM148" i="33"/>
  <c r="AL148" i="33"/>
  <c r="AK148" i="33"/>
  <c r="W149" i="33"/>
  <c r="A138" i="33"/>
  <c r="J138" i="33"/>
  <c r="I139" i="33"/>
  <c r="C140" i="33"/>
  <c r="G139" i="33"/>
  <c r="S139" i="33"/>
  <c r="AD139" i="33"/>
  <c r="F139" i="33"/>
  <c r="R139" i="33"/>
  <c r="M139" i="33"/>
  <c r="L139" i="33"/>
  <c r="Q140" i="33"/>
  <c r="U140" i="33"/>
  <c r="H138" i="33"/>
  <c r="B138" i="33"/>
  <c r="M136" i="32"/>
  <c r="L136" i="32"/>
  <c r="Q137" i="32"/>
  <c r="U137" i="32"/>
  <c r="AK147" i="32"/>
  <c r="AL147" i="32"/>
  <c r="AM147" i="32"/>
  <c r="W148" i="32"/>
  <c r="AL148" i="31"/>
  <c r="AK148" i="31"/>
  <c r="AM148" i="31"/>
  <c r="W149" i="31"/>
  <c r="M137" i="31"/>
  <c r="L137" i="31"/>
  <c r="Q138" i="31"/>
  <c r="U138" i="31"/>
  <c r="I139" i="31"/>
  <c r="S139" i="31"/>
  <c r="AD139" i="31"/>
  <c r="F139" i="31"/>
  <c r="R139" i="31"/>
  <c r="A138" i="31"/>
  <c r="J138" i="31"/>
  <c r="H138" i="31"/>
  <c r="B138" i="31"/>
  <c r="AL147" i="30"/>
  <c r="AK147" i="30"/>
  <c r="AM147" i="30"/>
  <c r="W148" i="30"/>
  <c r="M138" i="30"/>
  <c r="L138" i="30"/>
  <c r="Q139" i="30"/>
  <c r="U139" i="30"/>
  <c r="AM147" i="29"/>
  <c r="AL147" i="29"/>
  <c r="AK147" i="29"/>
  <c r="W148" i="29"/>
  <c r="A139" i="29"/>
  <c r="J139" i="29"/>
  <c r="H139" i="29"/>
  <c r="B139" i="29"/>
  <c r="L142" i="29"/>
  <c r="Q143" i="29"/>
  <c r="M142" i="29"/>
  <c r="U143" i="29"/>
  <c r="I140" i="29"/>
  <c r="S140" i="29"/>
  <c r="AD140" i="29"/>
  <c r="F141" i="29"/>
  <c r="R140" i="29"/>
  <c r="J138" i="28"/>
  <c r="A138" i="28"/>
  <c r="I139" i="28"/>
  <c r="C140" i="28"/>
  <c r="S139" i="28"/>
  <c r="AD139" i="28"/>
  <c r="G139" i="28"/>
  <c r="B138" i="28"/>
  <c r="H138" i="28"/>
  <c r="M138" i="28"/>
  <c r="L138" i="28"/>
  <c r="Q139" i="28"/>
  <c r="U139" i="28"/>
  <c r="S140" i="32"/>
  <c r="AD140" i="32"/>
  <c r="G140" i="32"/>
  <c r="F140" i="32"/>
  <c r="R140" i="32"/>
  <c r="C141" i="32"/>
  <c r="I140" i="32"/>
  <c r="H139" i="30"/>
  <c r="B139" i="30"/>
  <c r="I140" i="30"/>
  <c r="S140" i="30"/>
  <c r="AD140" i="30"/>
  <c r="C141" i="30"/>
  <c r="G140" i="30"/>
  <c r="H139" i="32"/>
  <c r="B139" i="32"/>
  <c r="A139" i="30"/>
  <c r="J139" i="30"/>
  <c r="A139" i="32"/>
  <c r="J139" i="32"/>
  <c r="AM140" i="28"/>
  <c r="AK140" i="28"/>
  <c r="AL140" i="28"/>
  <c r="W141" i="28"/>
  <c r="S140" i="33"/>
  <c r="AD140" i="33"/>
  <c r="F140" i="33"/>
  <c r="R140" i="33"/>
  <c r="I140" i="33"/>
  <c r="C141" i="33"/>
  <c r="G140" i="33"/>
  <c r="AL149" i="33"/>
  <c r="AK149" i="33"/>
  <c r="AM149" i="33"/>
  <c r="W150" i="33"/>
  <c r="A139" i="33"/>
  <c r="J139" i="33"/>
  <c r="M140" i="33"/>
  <c r="L140" i="33"/>
  <c r="Q141" i="33"/>
  <c r="U141" i="33"/>
  <c r="H139" i="33"/>
  <c r="B139" i="33"/>
  <c r="AK148" i="32"/>
  <c r="AM148" i="32"/>
  <c r="AL148" i="32"/>
  <c r="W149" i="32"/>
  <c r="M137" i="32"/>
  <c r="L137" i="32"/>
  <c r="Q138" i="32"/>
  <c r="U138" i="32"/>
  <c r="S140" i="31"/>
  <c r="AD140" i="31"/>
  <c r="I140" i="31"/>
  <c r="F140" i="31"/>
  <c r="R140" i="31"/>
  <c r="AL149" i="31"/>
  <c r="AK149" i="31"/>
  <c r="AM149" i="31"/>
  <c r="W150" i="31"/>
  <c r="L138" i="31"/>
  <c r="Q139" i="31"/>
  <c r="M138" i="31"/>
  <c r="U139" i="31"/>
  <c r="H139" i="31"/>
  <c r="B139" i="31"/>
  <c r="A139" i="31"/>
  <c r="J139" i="31"/>
  <c r="AM148" i="30"/>
  <c r="AL148" i="30"/>
  <c r="AK148" i="30"/>
  <c r="W149" i="30"/>
  <c r="L139" i="30"/>
  <c r="Q140" i="30"/>
  <c r="M139" i="30"/>
  <c r="U140" i="30"/>
  <c r="A140" i="29"/>
  <c r="J140" i="29"/>
  <c r="AK148" i="29"/>
  <c r="AM148" i="29"/>
  <c r="AL148" i="29"/>
  <c r="W149" i="29"/>
  <c r="M143" i="29"/>
  <c r="L143" i="29"/>
  <c r="Q144" i="29"/>
  <c r="U144" i="29"/>
  <c r="S141" i="29"/>
  <c r="AD141" i="29"/>
  <c r="R141" i="29"/>
  <c r="F142" i="29"/>
  <c r="I141" i="29"/>
  <c r="H140" i="29"/>
  <c r="B140" i="29"/>
  <c r="C141" i="28"/>
  <c r="I140" i="28"/>
  <c r="G140" i="28"/>
  <c r="S140" i="28"/>
  <c r="AD140" i="28"/>
  <c r="A139" i="28"/>
  <c r="J139" i="28"/>
  <c r="B139" i="28"/>
  <c r="H139" i="28"/>
  <c r="M139" i="28"/>
  <c r="L139" i="28"/>
  <c r="Q140" i="28"/>
  <c r="U140" i="28"/>
  <c r="H140" i="30"/>
  <c r="B140" i="30"/>
  <c r="G141" i="32"/>
  <c r="C142" i="32"/>
  <c r="I141" i="32"/>
  <c r="F141" i="32"/>
  <c r="R141" i="32"/>
  <c r="S141" i="32"/>
  <c r="AD141" i="32"/>
  <c r="B140" i="32"/>
  <c r="H140" i="32"/>
  <c r="G141" i="30"/>
  <c r="S141" i="30"/>
  <c r="AD141" i="30"/>
  <c r="C142" i="30"/>
  <c r="I141" i="30"/>
  <c r="J140" i="30"/>
  <c r="A140" i="30"/>
  <c r="A140" i="32"/>
  <c r="J140" i="32"/>
  <c r="AM141" i="28"/>
  <c r="AK141" i="28"/>
  <c r="AL141" i="28"/>
  <c r="W142" i="28"/>
  <c r="G141" i="33"/>
  <c r="S141" i="33"/>
  <c r="AD141" i="33"/>
  <c r="F141" i="33"/>
  <c r="R141" i="33"/>
  <c r="I141" i="33"/>
  <c r="C142" i="33"/>
  <c r="J140" i="33"/>
  <c r="A140" i="33"/>
  <c r="M141" i="33"/>
  <c r="L141" i="33"/>
  <c r="Q142" i="33"/>
  <c r="U142" i="33"/>
  <c r="AL150" i="33"/>
  <c r="AK150" i="33"/>
  <c r="AM150" i="33"/>
  <c r="W151" i="33"/>
  <c r="H140" i="33"/>
  <c r="B140" i="33"/>
  <c r="L138" i="32"/>
  <c r="Q139" i="32"/>
  <c r="M138" i="32"/>
  <c r="U139" i="32"/>
  <c r="AL149" i="32"/>
  <c r="AM149" i="32"/>
  <c r="AK149" i="32"/>
  <c r="W150" i="32"/>
  <c r="L139" i="31"/>
  <c r="Q140" i="31"/>
  <c r="M139" i="31"/>
  <c r="U140" i="31"/>
  <c r="F141" i="31"/>
  <c r="R141" i="31"/>
  <c r="S141" i="31"/>
  <c r="AD141" i="31"/>
  <c r="I141" i="31"/>
  <c r="J140" i="31"/>
  <c r="A140" i="31"/>
  <c r="AK150" i="31"/>
  <c r="AM150" i="31"/>
  <c r="AL150" i="31"/>
  <c r="W151" i="31"/>
  <c r="H140" i="31"/>
  <c r="B140" i="31"/>
  <c r="AM149" i="30"/>
  <c r="AL149" i="30"/>
  <c r="AK149" i="30"/>
  <c r="W150" i="30"/>
  <c r="M140" i="30"/>
  <c r="L140" i="30"/>
  <c r="Q141" i="30"/>
  <c r="U141" i="30"/>
  <c r="C143" i="29"/>
  <c r="F143" i="29"/>
  <c r="R142" i="29"/>
  <c r="S142" i="29"/>
  <c r="AD142" i="29"/>
  <c r="I142" i="29"/>
  <c r="J141" i="29"/>
  <c r="A141" i="29"/>
  <c r="AK149" i="29"/>
  <c r="AM149" i="29"/>
  <c r="AL149" i="29"/>
  <c r="W150" i="29"/>
  <c r="H141" i="29"/>
  <c r="B141" i="29"/>
  <c r="M144" i="29"/>
  <c r="L144" i="29"/>
  <c r="Q145" i="29"/>
  <c r="U145" i="29"/>
  <c r="A140" i="28"/>
  <c r="J140" i="28"/>
  <c r="G141" i="28"/>
  <c r="C142" i="28"/>
  <c r="I141" i="28"/>
  <c r="S141" i="28"/>
  <c r="AD141" i="28"/>
  <c r="B140" i="28"/>
  <c r="H140" i="28"/>
  <c r="M140" i="28"/>
  <c r="L140" i="28"/>
  <c r="Q141" i="28"/>
  <c r="U141" i="28"/>
  <c r="H141" i="32"/>
  <c r="B141" i="32"/>
  <c r="A141" i="30"/>
  <c r="J141" i="30"/>
  <c r="H141" i="30"/>
  <c r="B141" i="30"/>
  <c r="A141" i="32"/>
  <c r="J141" i="32"/>
  <c r="S142" i="30"/>
  <c r="AD142" i="30"/>
  <c r="I142" i="30"/>
  <c r="G142" i="30"/>
  <c r="C143" i="30"/>
  <c r="F142" i="32"/>
  <c r="R142" i="32"/>
  <c r="C143" i="32"/>
  <c r="G142" i="32"/>
  <c r="S142" i="32"/>
  <c r="AD142" i="32"/>
  <c r="I142" i="32"/>
  <c r="AL142" i="28"/>
  <c r="AM142" i="28"/>
  <c r="AK142" i="28"/>
  <c r="W143" i="28"/>
  <c r="A141" i="33"/>
  <c r="J141" i="33"/>
  <c r="AM151" i="33"/>
  <c r="AL151" i="33"/>
  <c r="AK151" i="33"/>
  <c r="W152" i="33"/>
  <c r="L142" i="33"/>
  <c r="Q143" i="33"/>
  <c r="M142" i="33"/>
  <c r="U143" i="33"/>
  <c r="C143" i="33"/>
  <c r="G142" i="33"/>
  <c r="S142" i="33"/>
  <c r="AD142" i="33"/>
  <c r="F142" i="33"/>
  <c r="R142" i="33"/>
  <c r="I142" i="33"/>
  <c r="H141" i="33"/>
  <c r="B141" i="33"/>
  <c r="L139" i="32"/>
  <c r="Q140" i="32"/>
  <c r="M139" i="32"/>
  <c r="U140" i="32"/>
  <c r="AM150" i="32"/>
  <c r="AK150" i="32"/>
  <c r="AL150" i="32"/>
  <c r="W151" i="32"/>
  <c r="M140" i="31"/>
  <c r="L140" i="31"/>
  <c r="Q141" i="31"/>
  <c r="U141" i="31"/>
  <c r="A141" i="31"/>
  <c r="J141" i="31"/>
  <c r="I142" i="31"/>
  <c r="S142" i="31"/>
  <c r="AD142" i="31"/>
  <c r="F142" i="31"/>
  <c r="R142" i="31"/>
  <c r="AM151" i="31"/>
  <c r="AL151" i="31"/>
  <c r="AK151" i="31"/>
  <c r="W152" i="31"/>
  <c r="H141" i="31"/>
  <c r="B141" i="31"/>
  <c r="M141" i="30"/>
  <c r="L141" i="30"/>
  <c r="Q142" i="30"/>
  <c r="U142" i="30"/>
  <c r="AL150" i="30"/>
  <c r="AK150" i="30"/>
  <c r="AM150" i="30"/>
  <c r="W151" i="30"/>
  <c r="L145" i="29"/>
  <c r="Q146" i="29"/>
  <c r="M145" i="29"/>
  <c r="U146" i="29"/>
  <c r="H142" i="29"/>
  <c r="B142" i="29"/>
  <c r="AL150" i="29"/>
  <c r="AK150" i="29"/>
  <c r="AM150" i="29"/>
  <c r="W151" i="29"/>
  <c r="A142" i="29"/>
  <c r="J142" i="29"/>
  <c r="S143" i="29"/>
  <c r="AD143" i="29"/>
  <c r="I143" i="29"/>
  <c r="C144" i="29"/>
  <c r="F144" i="29"/>
  <c r="R143" i="29"/>
  <c r="G143" i="29"/>
  <c r="J141" i="28"/>
  <c r="A141" i="28"/>
  <c r="I142" i="28"/>
  <c r="S142" i="28"/>
  <c r="AD142" i="28"/>
  <c r="G142" i="28"/>
  <c r="C143" i="28"/>
  <c r="H141" i="28"/>
  <c r="B141" i="28"/>
  <c r="L141" i="28"/>
  <c r="Q142" i="28"/>
  <c r="M141" i="28"/>
  <c r="U142" i="28"/>
  <c r="H142" i="32"/>
  <c r="B142" i="32"/>
  <c r="C144" i="30"/>
  <c r="I143" i="30"/>
  <c r="G143" i="30"/>
  <c r="S143" i="30"/>
  <c r="AD143" i="30"/>
  <c r="G143" i="32"/>
  <c r="I143" i="32"/>
  <c r="F143" i="32"/>
  <c r="R143" i="32"/>
  <c r="C144" i="32"/>
  <c r="S143" i="32"/>
  <c r="AD143" i="32"/>
  <c r="H142" i="30"/>
  <c r="B142" i="30"/>
  <c r="J142" i="32"/>
  <c r="A142" i="32"/>
  <c r="A142" i="30"/>
  <c r="J142" i="30"/>
  <c r="AM143" i="28"/>
  <c r="AL143" i="28"/>
  <c r="AK143" i="28"/>
  <c r="W144" i="28"/>
  <c r="H142" i="33"/>
  <c r="B142" i="33"/>
  <c r="A142" i="33"/>
  <c r="J142" i="33"/>
  <c r="I143" i="33"/>
  <c r="C144" i="33"/>
  <c r="G143" i="33"/>
  <c r="S143" i="33"/>
  <c r="AD143" i="33"/>
  <c r="F143" i="33"/>
  <c r="R143" i="33"/>
  <c r="AM152" i="33"/>
  <c r="AL152" i="33"/>
  <c r="AK152" i="33"/>
  <c r="W153" i="33"/>
  <c r="M143" i="33"/>
  <c r="L143" i="33"/>
  <c r="Q144" i="33"/>
  <c r="U144" i="33"/>
  <c r="L140" i="32"/>
  <c r="Q141" i="32"/>
  <c r="M140" i="32"/>
  <c r="U141" i="32"/>
  <c r="AM151" i="32"/>
  <c r="AL151" i="32"/>
  <c r="AK151" i="32"/>
  <c r="W152" i="32"/>
  <c r="H142" i="31"/>
  <c r="B142" i="31"/>
  <c r="S143" i="31"/>
  <c r="AD143" i="31"/>
  <c r="F143" i="31"/>
  <c r="R143" i="31"/>
  <c r="I143" i="31"/>
  <c r="L141" i="31"/>
  <c r="Q142" i="31"/>
  <c r="M141" i="31"/>
  <c r="U142" i="31"/>
  <c r="AL152" i="31"/>
  <c r="AK152" i="31"/>
  <c r="AM152" i="31"/>
  <c r="W153" i="31"/>
  <c r="J142" i="31"/>
  <c r="A142" i="31"/>
  <c r="AL151" i="30"/>
  <c r="AM151" i="30"/>
  <c r="AK151" i="30"/>
  <c r="W152" i="30"/>
  <c r="M142" i="30"/>
  <c r="L142" i="30"/>
  <c r="Q143" i="30"/>
  <c r="U143" i="30"/>
  <c r="A143" i="29"/>
  <c r="J143" i="29"/>
  <c r="H143" i="29"/>
  <c r="B143" i="29"/>
  <c r="AM151" i="29"/>
  <c r="AL151" i="29"/>
  <c r="AK151" i="29"/>
  <c r="W152" i="29"/>
  <c r="M146" i="29"/>
  <c r="L146" i="29"/>
  <c r="Q147" i="29"/>
  <c r="U147" i="29"/>
  <c r="G144" i="29"/>
  <c r="S144" i="29"/>
  <c r="AD144" i="29"/>
  <c r="R144" i="29"/>
  <c r="I144" i="29"/>
  <c r="C145" i="29"/>
  <c r="F145" i="29"/>
  <c r="B142" i="28"/>
  <c r="H142" i="28"/>
  <c r="C144" i="28"/>
  <c r="G143" i="28"/>
  <c r="S143" i="28"/>
  <c r="AD143" i="28"/>
  <c r="I143" i="28"/>
  <c r="A142" i="28"/>
  <c r="J142" i="28"/>
  <c r="M142" i="28"/>
  <c r="L142" i="28"/>
  <c r="Q143" i="28"/>
  <c r="U143" i="28"/>
  <c r="H143" i="32"/>
  <c r="B143" i="32"/>
  <c r="J143" i="30"/>
  <c r="A143" i="30"/>
  <c r="G144" i="32"/>
  <c r="C145" i="32"/>
  <c r="I144" i="32"/>
  <c r="F144" i="32"/>
  <c r="R144" i="32"/>
  <c r="S144" i="32"/>
  <c r="AD144" i="32"/>
  <c r="S144" i="30"/>
  <c r="AD144" i="30"/>
  <c r="I144" i="30"/>
  <c r="C145" i="30"/>
  <c r="G144" i="30"/>
  <c r="A143" i="32"/>
  <c r="J143" i="32"/>
  <c r="H143" i="30"/>
  <c r="B143" i="30"/>
  <c r="AK144" i="28"/>
  <c r="AL144" i="28"/>
  <c r="AM144" i="28"/>
  <c r="W145" i="28"/>
  <c r="H143" i="33"/>
  <c r="B143" i="33"/>
  <c r="M144" i="33"/>
  <c r="L144" i="33"/>
  <c r="Q145" i="33"/>
  <c r="U145" i="33"/>
  <c r="C145" i="33"/>
  <c r="F144" i="33"/>
  <c r="R144" i="33"/>
  <c r="S144" i="33"/>
  <c r="AD144" i="33"/>
  <c r="I144" i="33"/>
  <c r="G144" i="33"/>
  <c r="AK153" i="33"/>
  <c r="AM153" i="33"/>
  <c r="AL153" i="33"/>
  <c r="W154" i="33"/>
  <c r="A143" i="33"/>
  <c r="J143" i="33"/>
  <c r="AM152" i="32"/>
  <c r="AL152" i="32"/>
  <c r="AK152" i="32"/>
  <c r="W153" i="32"/>
  <c r="M141" i="32"/>
  <c r="L141" i="32"/>
  <c r="Q142" i="32"/>
  <c r="U142" i="32"/>
  <c r="J143" i="31"/>
  <c r="A143" i="31"/>
  <c r="S144" i="31"/>
  <c r="AD144" i="31"/>
  <c r="F144" i="31"/>
  <c r="R144" i="31"/>
  <c r="I144" i="31"/>
  <c r="AL153" i="31"/>
  <c r="AK153" i="31"/>
  <c r="AM153" i="31"/>
  <c r="W154" i="31"/>
  <c r="M142" i="31"/>
  <c r="L142" i="31"/>
  <c r="Q143" i="31"/>
  <c r="U143" i="31"/>
  <c r="H143" i="31"/>
  <c r="B143" i="31"/>
  <c r="L143" i="30"/>
  <c r="Q144" i="30"/>
  <c r="M143" i="30"/>
  <c r="U144" i="30"/>
  <c r="AM152" i="30"/>
  <c r="AL152" i="30"/>
  <c r="AK152" i="30"/>
  <c r="W153" i="30"/>
  <c r="C146" i="29"/>
  <c r="F146" i="29"/>
  <c r="G145" i="29"/>
  <c r="S145" i="29"/>
  <c r="AD145" i="29"/>
  <c r="R145" i="29"/>
  <c r="I145" i="29"/>
  <c r="B144" i="29"/>
  <c r="H144" i="29"/>
  <c r="AL152" i="29"/>
  <c r="AM152" i="29"/>
  <c r="AK152" i="29"/>
  <c r="W153" i="29"/>
  <c r="M147" i="29"/>
  <c r="L147" i="29"/>
  <c r="Q148" i="29"/>
  <c r="U148" i="29"/>
  <c r="A144" i="29"/>
  <c r="J144" i="29"/>
  <c r="A143" i="28"/>
  <c r="J143" i="28"/>
  <c r="H143" i="28"/>
  <c r="B143" i="28"/>
  <c r="C145" i="28"/>
  <c r="S144" i="28"/>
  <c r="AD144" i="28"/>
  <c r="G144" i="28"/>
  <c r="I144" i="28"/>
  <c r="M143" i="28"/>
  <c r="L143" i="28"/>
  <c r="Q144" i="28"/>
  <c r="U144" i="28"/>
  <c r="A144" i="30"/>
  <c r="J144" i="30"/>
  <c r="A144" i="32"/>
  <c r="J144" i="32"/>
  <c r="H144" i="30"/>
  <c r="B144" i="30"/>
  <c r="C146" i="32"/>
  <c r="I145" i="32"/>
  <c r="F145" i="32"/>
  <c r="R145" i="32"/>
  <c r="S145" i="32"/>
  <c r="AD145" i="32"/>
  <c r="G145" i="32"/>
  <c r="I145" i="30"/>
  <c r="C146" i="30"/>
  <c r="S145" i="30"/>
  <c r="AD145" i="30"/>
  <c r="G145" i="30"/>
  <c r="H144" i="32"/>
  <c r="B144" i="32"/>
  <c r="AK145" i="28"/>
  <c r="AM145" i="28"/>
  <c r="AL145" i="28"/>
  <c r="W146" i="28"/>
  <c r="AL154" i="33"/>
  <c r="AK154" i="33"/>
  <c r="AM154" i="33"/>
  <c r="W155" i="33"/>
  <c r="H144" i="33"/>
  <c r="B144" i="33"/>
  <c r="C146" i="33"/>
  <c r="I145" i="33"/>
  <c r="S145" i="33"/>
  <c r="AD145" i="33"/>
  <c r="G145" i="33"/>
  <c r="F145" i="33"/>
  <c r="R145" i="33"/>
  <c r="J144" i="33"/>
  <c r="A144" i="33"/>
  <c r="L145" i="33"/>
  <c r="Q146" i="33"/>
  <c r="M145" i="33"/>
  <c r="U146" i="33"/>
  <c r="AK153" i="32"/>
  <c r="AM153" i="32"/>
  <c r="AL153" i="32"/>
  <c r="W154" i="32"/>
  <c r="M142" i="32"/>
  <c r="L142" i="32"/>
  <c r="Q143" i="32"/>
  <c r="U143" i="32"/>
  <c r="AK154" i="31"/>
  <c r="AM154" i="31"/>
  <c r="AL154" i="31"/>
  <c r="W155" i="31"/>
  <c r="B144" i="31"/>
  <c r="H144" i="31"/>
  <c r="A144" i="31"/>
  <c r="J144" i="31"/>
  <c r="M143" i="31"/>
  <c r="L143" i="31"/>
  <c r="Q144" i="31"/>
  <c r="U144" i="31"/>
  <c r="F145" i="31"/>
  <c r="R145" i="31"/>
  <c r="S145" i="31"/>
  <c r="AD145" i="31"/>
  <c r="I145" i="31"/>
  <c r="M144" i="30"/>
  <c r="L144" i="30"/>
  <c r="Q145" i="30"/>
  <c r="U145" i="30"/>
  <c r="AK153" i="30"/>
  <c r="AL153" i="30"/>
  <c r="AM153" i="30"/>
  <c r="W154" i="30"/>
  <c r="AM153" i="29"/>
  <c r="AK153" i="29"/>
  <c r="AL153" i="29"/>
  <c r="W154" i="29"/>
  <c r="M148" i="29"/>
  <c r="L148" i="29"/>
  <c r="Q149" i="29"/>
  <c r="U149" i="29"/>
  <c r="H145" i="29"/>
  <c r="B145" i="29"/>
  <c r="A145" i="29"/>
  <c r="J145" i="29"/>
  <c r="I146" i="29"/>
  <c r="C147" i="29"/>
  <c r="G146" i="29"/>
  <c r="S146" i="29"/>
  <c r="AD146" i="29"/>
  <c r="R146" i="29"/>
  <c r="I145" i="28"/>
  <c r="S145" i="28"/>
  <c r="AD145" i="28"/>
  <c r="G145" i="28"/>
  <c r="C146" i="28"/>
  <c r="J144" i="28"/>
  <c r="A144" i="28"/>
  <c r="B144" i="28"/>
  <c r="H144" i="28"/>
  <c r="L144" i="28"/>
  <c r="Q145" i="28"/>
  <c r="M144" i="28"/>
  <c r="U145" i="28"/>
  <c r="A145" i="30"/>
  <c r="J145" i="30"/>
  <c r="A145" i="32"/>
  <c r="J145" i="32"/>
  <c r="H145" i="30"/>
  <c r="B145" i="30"/>
  <c r="H145" i="32"/>
  <c r="B145" i="32"/>
  <c r="S146" i="32"/>
  <c r="AD146" i="32"/>
  <c r="I146" i="32"/>
  <c r="F146" i="32"/>
  <c r="R146" i="32"/>
  <c r="C147" i="32"/>
  <c r="G146" i="32"/>
  <c r="I146" i="30"/>
  <c r="G146" i="30"/>
  <c r="C147" i="30"/>
  <c r="S146" i="30"/>
  <c r="AD146" i="30"/>
  <c r="AK146" i="28"/>
  <c r="AL146" i="28"/>
  <c r="AM146" i="28"/>
  <c r="W147" i="28"/>
  <c r="AM155" i="33"/>
  <c r="AL155" i="33"/>
  <c r="AK155" i="33"/>
  <c r="W156" i="33"/>
  <c r="C147" i="33"/>
  <c r="I146" i="33"/>
  <c r="S146" i="33"/>
  <c r="AD146" i="33"/>
  <c r="G146" i="33"/>
  <c r="F146" i="33"/>
  <c r="R146" i="33"/>
  <c r="L146" i="33"/>
  <c r="Q147" i="33"/>
  <c r="M146" i="33"/>
  <c r="U147" i="33"/>
  <c r="H145" i="33"/>
  <c r="B145" i="33"/>
  <c r="J145" i="33"/>
  <c r="A145" i="33"/>
  <c r="AL154" i="32"/>
  <c r="AM154" i="32"/>
  <c r="AK154" i="32"/>
  <c r="W155" i="32"/>
  <c r="L143" i="32"/>
  <c r="Q144" i="32"/>
  <c r="M143" i="32"/>
  <c r="U144" i="32"/>
  <c r="A145" i="31"/>
  <c r="J145" i="31"/>
  <c r="I146" i="31"/>
  <c r="F146" i="31"/>
  <c r="R146" i="31"/>
  <c r="S146" i="31"/>
  <c r="AD146" i="31"/>
  <c r="AK155" i="31"/>
  <c r="AL155" i="31"/>
  <c r="AM155" i="31"/>
  <c r="W156" i="31"/>
  <c r="L144" i="31"/>
  <c r="Q145" i="31"/>
  <c r="M144" i="31"/>
  <c r="U145" i="31"/>
  <c r="H145" i="31"/>
  <c r="B145" i="31"/>
  <c r="AL154" i="30"/>
  <c r="AK154" i="30"/>
  <c r="AM154" i="30"/>
  <c r="W155" i="30"/>
  <c r="M145" i="30"/>
  <c r="L145" i="30"/>
  <c r="Q146" i="30"/>
  <c r="U146" i="30"/>
  <c r="AK154" i="29"/>
  <c r="AM154" i="29"/>
  <c r="AL154" i="29"/>
  <c r="W155" i="29"/>
  <c r="L149" i="29"/>
  <c r="Q150" i="29"/>
  <c r="M149" i="29"/>
  <c r="U150" i="29"/>
  <c r="A146" i="29"/>
  <c r="J146" i="29"/>
  <c r="H146" i="29"/>
  <c r="B146" i="29"/>
  <c r="S147" i="29"/>
  <c r="AD147" i="29"/>
  <c r="F147" i="29"/>
  <c r="R147" i="29"/>
  <c r="I147" i="29"/>
  <c r="C148" i="29"/>
  <c r="G147" i="29"/>
  <c r="J145" i="28"/>
  <c r="A145" i="28"/>
  <c r="C147" i="28"/>
  <c r="G146" i="28"/>
  <c r="S146" i="28"/>
  <c r="AD146" i="28"/>
  <c r="I146" i="28"/>
  <c r="B145" i="28"/>
  <c r="H145" i="28"/>
  <c r="L145" i="28"/>
  <c r="Q146" i="28"/>
  <c r="M145" i="28"/>
  <c r="U146" i="28"/>
  <c r="H146" i="30"/>
  <c r="B146" i="30"/>
  <c r="I147" i="32"/>
  <c r="G147" i="32"/>
  <c r="F147" i="32"/>
  <c r="R147" i="32"/>
  <c r="C148" i="32"/>
  <c r="S147" i="32"/>
  <c r="AD147" i="32"/>
  <c r="A146" i="30"/>
  <c r="J146" i="30"/>
  <c r="J146" i="32"/>
  <c r="A146" i="32"/>
  <c r="G147" i="30"/>
  <c r="S147" i="30"/>
  <c r="AD147" i="30"/>
  <c r="C148" i="30"/>
  <c r="I147" i="30"/>
  <c r="B146" i="32"/>
  <c r="H146" i="32"/>
  <c r="AL147" i="28"/>
  <c r="AK147" i="28"/>
  <c r="AM147" i="28"/>
  <c r="W148" i="28"/>
  <c r="AM156" i="33"/>
  <c r="AL156" i="33"/>
  <c r="AK156" i="33"/>
  <c r="W157" i="33"/>
  <c r="M147" i="33"/>
  <c r="L147" i="33"/>
  <c r="Q148" i="33"/>
  <c r="U148" i="33"/>
  <c r="A146" i="33"/>
  <c r="J146" i="33"/>
  <c r="H146" i="33"/>
  <c r="B146" i="33"/>
  <c r="I147" i="33"/>
  <c r="C148" i="33"/>
  <c r="G147" i="33"/>
  <c r="S147" i="33"/>
  <c r="AD147" i="33"/>
  <c r="F147" i="33"/>
  <c r="R147" i="33"/>
  <c r="AM155" i="32"/>
  <c r="AL155" i="32"/>
  <c r="AK155" i="32"/>
  <c r="W156" i="32"/>
  <c r="L144" i="32"/>
  <c r="Q145" i="32"/>
  <c r="M144" i="32"/>
  <c r="U145" i="32"/>
  <c r="S147" i="31"/>
  <c r="AD147" i="31"/>
  <c r="F147" i="31"/>
  <c r="R147" i="31"/>
  <c r="I147" i="31"/>
  <c r="AM156" i="31"/>
  <c r="AL156" i="31"/>
  <c r="AK156" i="31"/>
  <c r="W157" i="31"/>
  <c r="A146" i="31"/>
  <c r="J146" i="31"/>
  <c r="L145" i="31"/>
  <c r="Q146" i="31"/>
  <c r="M145" i="31"/>
  <c r="U146" i="31"/>
  <c r="H146" i="31"/>
  <c r="B146" i="31"/>
  <c r="M146" i="30"/>
  <c r="L146" i="30"/>
  <c r="Q147" i="30"/>
  <c r="U147" i="30"/>
  <c r="AL155" i="30"/>
  <c r="AM155" i="30"/>
  <c r="AK155" i="30"/>
  <c r="W156" i="30"/>
  <c r="H147" i="29"/>
  <c r="B147" i="29"/>
  <c r="AM155" i="29"/>
  <c r="AL155" i="29"/>
  <c r="AK155" i="29"/>
  <c r="W156" i="29"/>
  <c r="G148" i="29"/>
  <c r="S148" i="29"/>
  <c r="AD148" i="29"/>
  <c r="F148" i="29"/>
  <c r="R148" i="29"/>
  <c r="I148" i="29"/>
  <c r="C149" i="29"/>
  <c r="M150" i="29"/>
  <c r="L150" i="29"/>
  <c r="Q151" i="29"/>
  <c r="U151" i="29"/>
  <c r="J147" i="29"/>
  <c r="A147" i="29"/>
  <c r="H146" i="28"/>
  <c r="B146" i="28"/>
  <c r="A146" i="28"/>
  <c r="J146" i="28"/>
  <c r="C148" i="28"/>
  <c r="G147" i="28"/>
  <c r="S147" i="28"/>
  <c r="AD147" i="28"/>
  <c r="I147" i="28"/>
  <c r="M146" i="28"/>
  <c r="L146" i="28"/>
  <c r="Q147" i="28"/>
  <c r="U147" i="28"/>
  <c r="A147" i="30"/>
  <c r="J147" i="30"/>
  <c r="H147" i="30"/>
  <c r="B147" i="30"/>
  <c r="B147" i="32"/>
  <c r="H147" i="32"/>
  <c r="G148" i="30"/>
  <c r="S148" i="30"/>
  <c r="AD148" i="30"/>
  <c r="I148" i="30"/>
  <c r="C149" i="30"/>
  <c r="A147" i="32"/>
  <c r="J147" i="32"/>
  <c r="I148" i="32"/>
  <c r="F148" i="32"/>
  <c r="R148" i="32"/>
  <c r="S148" i="32"/>
  <c r="AD148" i="32"/>
  <c r="G148" i="32"/>
  <c r="C149" i="32"/>
  <c r="AK148" i="28"/>
  <c r="AM148" i="28"/>
  <c r="AL148" i="28"/>
  <c r="W149" i="28"/>
  <c r="A147" i="33"/>
  <c r="J147" i="33"/>
  <c r="AK157" i="33"/>
  <c r="AM157" i="33"/>
  <c r="AL157" i="33"/>
  <c r="W158" i="33"/>
  <c r="M148" i="33"/>
  <c r="L148" i="33"/>
  <c r="Q149" i="33"/>
  <c r="U149" i="33"/>
  <c r="H147" i="33"/>
  <c r="B147" i="33"/>
  <c r="S148" i="33"/>
  <c r="AD148" i="33"/>
  <c r="F148" i="33"/>
  <c r="R148" i="33"/>
  <c r="I148" i="33"/>
  <c r="C149" i="33"/>
  <c r="G148" i="33"/>
  <c r="AM156" i="32"/>
  <c r="AK156" i="32"/>
  <c r="AL156" i="32"/>
  <c r="W157" i="32"/>
  <c r="M145" i="32"/>
  <c r="L145" i="32"/>
  <c r="Q146" i="32"/>
  <c r="U146" i="32"/>
  <c r="J147" i="31"/>
  <c r="A147" i="31"/>
  <c r="S148" i="31"/>
  <c r="AD148" i="31"/>
  <c r="F148" i="31"/>
  <c r="R148" i="31"/>
  <c r="I148" i="31"/>
  <c r="M146" i="31"/>
  <c r="L146" i="31"/>
  <c r="Q147" i="31"/>
  <c r="U147" i="31"/>
  <c r="AM157" i="31"/>
  <c r="AL157" i="31"/>
  <c r="AK157" i="31"/>
  <c r="W158" i="31"/>
  <c r="B147" i="31"/>
  <c r="H147" i="31"/>
  <c r="AL156" i="30"/>
  <c r="AK156" i="30"/>
  <c r="AM156" i="30"/>
  <c r="W157" i="30"/>
  <c r="L147" i="30"/>
  <c r="Q148" i="30"/>
  <c r="M147" i="30"/>
  <c r="U148" i="30"/>
  <c r="M151" i="29"/>
  <c r="L151" i="29"/>
  <c r="Q152" i="29"/>
  <c r="U152" i="29"/>
  <c r="C150" i="29"/>
  <c r="G149" i="29"/>
  <c r="S149" i="29"/>
  <c r="AD149" i="29"/>
  <c r="F149" i="29"/>
  <c r="R149" i="29"/>
  <c r="I149" i="29"/>
  <c r="H148" i="29"/>
  <c r="B148" i="29"/>
  <c r="A148" i="29"/>
  <c r="J148" i="29"/>
  <c r="AM156" i="29"/>
  <c r="AK156" i="29"/>
  <c r="AL156" i="29"/>
  <c r="W157" i="29"/>
  <c r="H147" i="28"/>
  <c r="B147" i="28"/>
  <c r="J147" i="28"/>
  <c r="A147" i="28"/>
  <c r="I148" i="28"/>
  <c r="S148" i="28"/>
  <c r="AD148" i="28"/>
  <c r="C149" i="28"/>
  <c r="G148" i="28"/>
  <c r="L147" i="28"/>
  <c r="Q148" i="28"/>
  <c r="M147" i="28"/>
  <c r="U148" i="28"/>
  <c r="I149" i="30"/>
  <c r="C150" i="30"/>
  <c r="S149" i="30"/>
  <c r="AD149" i="30"/>
  <c r="G149" i="30"/>
  <c r="H148" i="30"/>
  <c r="B148" i="30"/>
  <c r="I149" i="32"/>
  <c r="F149" i="32"/>
  <c r="R149" i="32"/>
  <c r="S149" i="32"/>
  <c r="AD149" i="32"/>
  <c r="G149" i="32"/>
  <c r="C150" i="32"/>
  <c r="J148" i="32"/>
  <c r="A148" i="32"/>
  <c r="H148" i="32"/>
  <c r="B148" i="32"/>
  <c r="A148" i="30"/>
  <c r="J148" i="30"/>
  <c r="AK149" i="28"/>
  <c r="AM149" i="28"/>
  <c r="AL149" i="28"/>
  <c r="W150" i="28"/>
  <c r="J148" i="33"/>
  <c r="A148" i="33"/>
  <c r="H148" i="33"/>
  <c r="B148" i="33"/>
  <c r="G149" i="33"/>
  <c r="S149" i="33"/>
  <c r="AD149" i="33"/>
  <c r="F149" i="33"/>
  <c r="R149" i="33"/>
  <c r="I149" i="33"/>
  <c r="C150" i="33"/>
  <c r="AM158" i="33"/>
  <c r="AL158" i="33"/>
  <c r="AK158" i="33"/>
  <c r="W159" i="33"/>
  <c r="M149" i="33"/>
  <c r="L149" i="33"/>
  <c r="Q150" i="33"/>
  <c r="U150" i="33"/>
  <c r="L146" i="32"/>
  <c r="Q147" i="32"/>
  <c r="M146" i="32"/>
  <c r="U147" i="32"/>
  <c r="AM157" i="32"/>
  <c r="AL157" i="32"/>
  <c r="AK157" i="32"/>
  <c r="W158" i="32"/>
  <c r="S149" i="31"/>
  <c r="AD149" i="31"/>
  <c r="F149" i="31"/>
  <c r="R149" i="31"/>
  <c r="I149" i="31"/>
  <c r="B148" i="31"/>
  <c r="H148" i="31"/>
  <c r="AL158" i="31"/>
  <c r="AK158" i="31"/>
  <c r="AM158" i="31"/>
  <c r="W159" i="31"/>
  <c r="M147" i="31"/>
  <c r="L147" i="31"/>
  <c r="Q148" i="31"/>
  <c r="U148" i="31"/>
  <c r="A148" i="31"/>
  <c r="J148" i="31"/>
  <c r="AL157" i="30"/>
  <c r="AM157" i="30"/>
  <c r="AK157" i="30"/>
  <c r="W158" i="30"/>
  <c r="M148" i="30"/>
  <c r="L148" i="30"/>
  <c r="Q149" i="30"/>
  <c r="U149" i="30"/>
  <c r="AL157" i="29"/>
  <c r="AK157" i="29"/>
  <c r="AM157" i="29"/>
  <c r="W158" i="29"/>
  <c r="A149" i="29"/>
  <c r="J149" i="29"/>
  <c r="I150" i="29"/>
  <c r="C151" i="29"/>
  <c r="G150" i="29"/>
  <c r="F150" i="29"/>
  <c r="R150" i="29"/>
  <c r="S150" i="29"/>
  <c r="AD150" i="29"/>
  <c r="M152" i="29"/>
  <c r="L152" i="29"/>
  <c r="Q153" i="29"/>
  <c r="U153" i="29"/>
  <c r="H149" i="29"/>
  <c r="B149" i="29"/>
  <c r="A148" i="28"/>
  <c r="J148" i="28"/>
  <c r="B148" i="28"/>
  <c r="H148" i="28"/>
  <c r="C150" i="28"/>
  <c r="S149" i="28"/>
  <c r="AD149" i="28"/>
  <c r="G149" i="28"/>
  <c r="I149" i="28"/>
  <c r="M148" i="28"/>
  <c r="L148" i="28"/>
  <c r="Q149" i="28"/>
  <c r="U149" i="28"/>
  <c r="C151" i="32"/>
  <c r="G150" i="32"/>
  <c r="S150" i="32"/>
  <c r="AD150" i="32"/>
  <c r="F150" i="32"/>
  <c r="R150" i="32"/>
  <c r="I150" i="32"/>
  <c r="A149" i="32"/>
  <c r="J149" i="32"/>
  <c r="B149" i="32"/>
  <c r="H149" i="32"/>
  <c r="C151" i="30"/>
  <c r="G150" i="30"/>
  <c r="S150" i="30"/>
  <c r="AD150" i="30"/>
  <c r="I150" i="30"/>
  <c r="J149" i="30"/>
  <c r="A149" i="30"/>
  <c r="H149" i="30"/>
  <c r="B149" i="30"/>
  <c r="AM150" i="28"/>
  <c r="AK150" i="28"/>
  <c r="AL150" i="28"/>
  <c r="W151" i="28"/>
  <c r="L150" i="33"/>
  <c r="Q151" i="33"/>
  <c r="M150" i="33"/>
  <c r="U151" i="33"/>
  <c r="A149" i="33"/>
  <c r="J149" i="33"/>
  <c r="AK159" i="33"/>
  <c r="AM159" i="33"/>
  <c r="AL159" i="33"/>
  <c r="W160" i="33"/>
  <c r="C151" i="33"/>
  <c r="G150" i="33"/>
  <c r="S150" i="33"/>
  <c r="AD150" i="33"/>
  <c r="F150" i="33"/>
  <c r="R150" i="33"/>
  <c r="I150" i="33"/>
  <c r="H149" i="33"/>
  <c r="B149" i="33"/>
  <c r="L147" i="32"/>
  <c r="Q148" i="32"/>
  <c r="M147" i="32"/>
  <c r="U148" i="32"/>
  <c r="AL158" i="32"/>
  <c r="AK158" i="32"/>
  <c r="AM158" i="32"/>
  <c r="W159" i="32"/>
  <c r="AM159" i="31"/>
  <c r="AK159" i="31"/>
  <c r="AL159" i="31"/>
  <c r="W160" i="31"/>
  <c r="A149" i="31"/>
  <c r="J149" i="31"/>
  <c r="M148" i="31"/>
  <c r="L148" i="31"/>
  <c r="Q149" i="31"/>
  <c r="U149" i="31"/>
  <c r="H149" i="31"/>
  <c r="B149" i="31"/>
  <c r="I150" i="31"/>
  <c r="S150" i="31"/>
  <c r="AD150" i="31"/>
  <c r="F150" i="31"/>
  <c r="R150" i="31"/>
  <c r="M149" i="30"/>
  <c r="L149" i="30"/>
  <c r="Q150" i="30"/>
  <c r="U150" i="30"/>
  <c r="AK158" i="30"/>
  <c r="AM158" i="30"/>
  <c r="AL158" i="30"/>
  <c r="W159" i="30"/>
  <c r="S151" i="29"/>
  <c r="AD151" i="29"/>
  <c r="F151" i="29"/>
  <c r="R151" i="29"/>
  <c r="I151" i="29"/>
  <c r="G151" i="29"/>
  <c r="C152" i="29"/>
  <c r="AM158" i="29"/>
  <c r="AL158" i="29"/>
  <c r="AK158" i="29"/>
  <c r="W159" i="29"/>
  <c r="A150" i="29"/>
  <c r="J150" i="29"/>
  <c r="L153" i="29"/>
  <c r="Q154" i="29"/>
  <c r="M153" i="29"/>
  <c r="U154" i="29"/>
  <c r="H150" i="29"/>
  <c r="B150" i="29"/>
  <c r="J149" i="28"/>
  <c r="A149" i="28"/>
  <c r="G150" i="28"/>
  <c r="C151" i="28"/>
  <c r="S150" i="28"/>
  <c r="AD150" i="28"/>
  <c r="I150" i="28"/>
  <c r="B149" i="28"/>
  <c r="H149" i="28"/>
  <c r="M149" i="28"/>
  <c r="L149" i="28"/>
  <c r="Q150" i="28"/>
  <c r="U150" i="28"/>
  <c r="H150" i="30"/>
  <c r="B150" i="30"/>
  <c r="C152" i="30"/>
  <c r="S151" i="30"/>
  <c r="AD151" i="30"/>
  <c r="G151" i="30"/>
  <c r="I151" i="30"/>
  <c r="H150" i="32"/>
  <c r="B150" i="32"/>
  <c r="J150" i="30"/>
  <c r="A150" i="30"/>
  <c r="J150" i="32"/>
  <c r="A150" i="32"/>
  <c r="I151" i="32"/>
  <c r="F151" i="32"/>
  <c r="R151" i="32"/>
  <c r="C152" i="32"/>
  <c r="G151" i="32"/>
  <c r="S151" i="32"/>
  <c r="AD151" i="32"/>
  <c r="AM151" i="28"/>
  <c r="AK151" i="28"/>
  <c r="AL151" i="28"/>
  <c r="W152" i="28"/>
  <c r="A150" i="33"/>
  <c r="J150" i="33"/>
  <c r="I151" i="33"/>
  <c r="C152" i="33"/>
  <c r="G151" i="33"/>
  <c r="S151" i="33"/>
  <c r="AD151" i="33"/>
  <c r="F151" i="33"/>
  <c r="R151" i="33"/>
  <c r="H150" i="33"/>
  <c r="B150" i="33"/>
  <c r="M151" i="33"/>
  <c r="L151" i="33"/>
  <c r="Q152" i="33"/>
  <c r="U152" i="33"/>
  <c r="AK160" i="33"/>
  <c r="AM160" i="33"/>
  <c r="AL160" i="33"/>
  <c r="W161" i="33"/>
  <c r="AL159" i="32"/>
  <c r="AM159" i="32"/>
  <c r="AK159" i="32"/>
  <c r="W160" i="32"/>
  <c r="L148" i="32"/>
  <c r="Q149" i="32"/>
  <c r="M148" i="32"/>
  <c r="U149" i="32"/>
  <c r="AL160" i="31"/>
  <c r="AM160" i="31"/>
  <c r="AK160" i="31"/>
  <c r="W161" i="31"/>
  <c r="A150" i="31"/>
  <c r="J150" i="31"/>
  <c r="H150" i="31"/>
  <c r="B150" i="31"/>
  <c r="S151" i="31"/>
  <c r="AD151" i="31"/>
  <c r="F151" i="31"/>
  <c r="R151" i="31"/>
  <c r="I151" i="31"/>
  <c r="L149" i="31"/>
  <c r="Q150" i="31"/>
  <c r="M149" i="31"/>
  <c r="U150" i="31"/>
  <c r="M150" i="30"/>
  <c r="L150" i="30"/>
  <c r="Q151" i="30"/>
  <c r="U151" i="30"/>
  <c r="AM159" i="30"/>
  <c r="AK159" i="30"/>
  <c r="AL159" i="30"/>
  <c r="W160" i="30"/>
  <c r="H151" i="29"/>
  <c r="B151" i="29"/>
  <c r="J151" i="29"/>
  <c r="A151" i="29"/>
  <c r="M154" i="29"/>
  <c r="L154" i="29"/>
  <c r="Q155" i="29"/>
  <c r="U155" i="29"/>
  <c r="AL159" i="29"/>
  <c r="AK159" i="29"/>
  <c r="AM159" i="29"/>
  <c r="W160" i="29"/>
  <c r="G152" i="29"/>
  <c r="S152" i="29"/>
  <c r="AD152" i="29"/>
  <c r="I152" i="29"/>
  <c r="F152" i="29"/>
  <c r="R152" i="29"/>
  <c r="C153" i="29"/>
  <c r="G151" i="28"/>
  <c r="S151" i="28"/>
  <c r="AD151" i="28"/>
  <c r="C152" i="28"/>
  <c r="I151" i="28"/>
  <c r="A150" i="28"/>
  <c r="J150" i="28"/>
  <c r="H150" i="28"/>
  <c r="B150" i="28"/>
  <c r="M150" i="28"/>
  <c r="L150" i="28"/>
  <c r="Q151" i="28"/>
  <c r="U151" i="28"/>
  <c r="F152" i="32"/>
  <c r="R152" i="32"/>
  <c r="I152" i="32"/>
  <c r="C153" i="32"/>
  <c r="S152" i="32"/>
  <c r="AD152" i="32"/>
  <c r="G152" i="32"/>
  <c r="S152" i="30"/>
  <c r="AD152" i="30"/>
  <c r="C153" i="30"/>
  <c r="G152" i="30"/>
  <c r="I152" i="30"/>
  <c r="A151" i="32"/>
  <c r="J151" i="32"/>
  <c r="A151" i="30"/>
  <c r="J151" i="30"/>
  <c r="H151" i="32"/>
  <c r="B151" i="32"/>
  <c r="B151" i="30"/>
  <c r="H151" i="30"/>
  <c r="AK152" i="28"/>
  <c r="AM152" i="28"/>
  <c r="AL152" i="28"/>
  <c r="W153" i="28"/>
  <c r="M152" i="33"/>
  <c r="L152" i="33"/>
  <c r="Q153" i="33"/>
  <c r="U153" i="33"/>
  <c r="S152" i="33"/>
  <c r="AD152" i="33"/>
  <c r="F152" i="33"/>
  <c r="R152" i="33"/>
  <c r="I152" i="33"/>
  <c r="C153" i="33"/>
  <c r="G152" i="33"/>
  <c r="A151" i="33"/>
  <c r="J151" i="33"/>
  <c r="AL161" i="33"/>
  <c r="AK161" i="33"/>
  <c r="AM161" i="33"/>
  <c r="W162" i="33"/>
  <c r="H151" i="33"/>
  <c r="B151" i="33"/>
  <c r="AK160" i="32"/>
  <c r="AL160" i="32"/>
  <c r="AM160" i="32"/>
  <c r="W161" i="32"/>
  <c r="M149" i="32"/>
  <c r="L149" i="32"/>
  <c r="Q150" i="32"/>
  <c r="U150" i="32"/>
  <c r="AK161" i="31"/>
  <c r="AM161" i="31"/>
  <c r="AL161" i="31"/>
  <c r="W162" i="31"/>
  <c r="J151" i="31"/>
  <c r="A151" i="31"/>
  <c r="M150" i="31"/>
  <c r="L150" i="31"/>
  <c r="Q151" i="31"/>
  <c r="U151" i="31"/>
  <c r="S152" i="31"/>
  <c r="AD152" i="31"/>
  <c r="F152" i="31"/>
  <c r="R152" i="31"/>
  <c r="I152" i="31"/>
  <c r="H151" i="31"/>
  <c r="B151" i="31"/>
  <c r="AK160" i="30"/>
  <c r="AM160" i="30"/>
  <c r="AL160" i="30"/>
  <c r="W161" i="30"/>
  <c r="L151" i="30"/>
  <c r="Q152" i="30"/>
  <c r="M151" i="30"/>
  <c r="U152" i="30"/>
  <c r="C154" i="29"/>
  <c r="I153" i="29"/>
  <c r="S153" i="29"/>
  <c r="AD153" i="29"/>
  <c r="G153" i="29"/>
  <c r="F153" i="29"/>
  <c r="R153" i="29"/>
  <c r="B152" i="29"/>
  <c r="H152" i="29"/>
  <c r="M155" i="29"/>
  <c r="L155" i="29"/>
  <c r="Q156" i="29"/>
  <c r="U156" i="29"/>
  <c r="A152" i="29"/>
  <c r="J152" i="29"/>
  <c r="AL160" i="29"/>
  <c r="AM160" i="29"/>
  <c r="AK160" i="29"/>
  <c r="W161" i="29"/>
  <c r="A151" i="28"/>
  <c r="J151" i="28"/>
  <c r="B151" i="28"/>
  <c r="H151" i="28"/>
  <c r="G152" i="28"/>
  <c r="I152" i="28"/>
  <c r="S152" i="28"/>
  <c r="AD152" i="28"/>
  <c r="C153" i="28"/>
  <c r="L151" i="28"/>
  <c r="Q152" i="28"/>
  <c r="M151" i="28"/>
  <c r="U152" i="28"/>
  <c r="H152" i="30"/>
  <c r="B152" i="30"/>
  <c r="I153" i="30"/>
  <c r="S153" i="30"/>
  <c r="AD153" i="30"/>
  <c r="G153" i="30"/>
  <c r="C154" i="30"/>
  <c r="F153" i="32"/>
  <c r="R153" i="32"/>
  <c r="I153" i="32"/>
  <c r="G153" i="32"/>
  <c r="C154" i="32"/>
  <c r="S153" i="32"/>
  <c r="AD153" i="32"/>
  <c r="J152" i="30"/>
  <c r="A152" i="30"/>
  <c r="J152" i="32"/>
  <c r="A152" i="32"/>
  <c r="H152" i="32"/>
  <c r="B152" i="32"/>
  <c r="AK153" i="28"/>
  <c r="AL153" i="28"/>
  <c r="AM153" i="28"/>
  <c r="W154" i="28"/>
  <c r="H152" i="33"/>
  <c r="B152" i="33"/>
  <c r="G153" i="33"/>
  <c r="S153" i="33"/>
  <c r="AD153" i="33"/>
  <c r="F153" i="33"/>
  <c r="R153" i="33"/>
  <c r="I153" i="33"/>
  <c r="C154" i="33"/>
  <c r="M153" i="33"/>
  <c r="L153" i="33"/>
  <c r="Q154" i="33"/>
  <c r="U154" i="33"/>
  <c r="AK162" i="33"/>
  <c r="AM162" i="33"/>
  <c r="AL162" i="33"/>
  <c r="W163" i="33"/>
  <c r="J152" i="33"/>
  <c r="A152" i="33"/>
  <c r="AL161" i="32"/>
  <c r="AK161" i="32"/>
  <c r="AM161" i="32"/>
  <c r="W162" i="32"/>
  <c r="L150" i="32"/>
  <c r="Q151" i="32"/>
  <c r="M150" i="32"/>
  <c r="U151" i="32"/>
  <c r="AM162" i="31"/>
  <c r="AL162" i="31"/>
  <c r="AK162" i="31"/>
  <c r="W163" i="31"/>
  <c r="S153" i="31"/>
  <c r="AD153" i="31"/>
  <c r="F153" i="31"/>
  <c r="R153" i="31"/>
  <c r="I153" i="31"/>
  <c r="B152" i="31"/>
  <c r="H152" i="31"/>
  <c r="A152" i="31"/>
  <c r="J152" i="31"/>
  <c r="M151" i="31"/>
  <c r="L151" i="31"/>
  <c r="Q152" i="31"/>
  <c r="U152" i="31"/>
  <c r="AL161" i="30"/>
  <c r="AK161" i="30"/>
  <c r="AM161" i="30"/>
  <c r="W162" i="30"/>
  <c r="L152" i="30"/>
  <c r="Q153" i="30"/>
  <c r="M152" i="30"/>
  <c r="U153" i="30"/>
  <c r="H153" i="29"/>
  <c r="B153" i="29"/>
  <c r="AM161" i="29"/>
  <c r="AL161" i="29"/>
  <c r="AK161" i="29"/>
  <c r="W162" i="29"/>
  <c r="L156" i="29"/>
  <c r="Q157" i="29"/>
  <c r="M156" i="29"/>
  <c r="U157" i="29"/>
  <c r="A153" i="29"/>
  <c r="J153" i="29"/>
  <c r="I154" i="29"/>
  <c r="S154" i="29"/>
  <c r="AD154" i="29"/>
  <c r="G154" i="29"/>
  <c r="F154" i="29"/>
  <c r="R154" i="29"/>
  <c r="C155" i="29"/>
  <c r="I153" i="28"/>
  <c r="C154" i="28"/>
  <c r="S153" i="28"/>
  <c r="AD153" i="28"/>
  <c r="G153" i="28"/>
  <c r="H152" i="28"/>
  <c r="B152" i="28"/>
  <c r="J152" i="28"/>
  <c r="A152" i="28"/>
  <c r="M152" i="28"/>
  <c r="L152" i="28"/>
  <c r="Q153" i="28"/>
  <c r="U153" i="28"/>
  <c r="S154" i="32"/>
  <c r="AD154" i="32"/>
  <c r="G154" i="32"/>
  <c r="C155" i="32"/>
  <c r="F154" i="32"/>
  <c r="R154" i="32"/>
  <c r="I154" i="32"/>
  <c r="C155" i="30"/>
  <c r="G154" i="30"/>
  <c r="S154" i="30"/>
  <c r="AD154" i="30"/>
  <c r="I154" i="30"/>
  <c r="J153" i="30"/>
  <c r="A153" i="30"/>
  <c r="H153" i="32"/>
  <c r="B153" i="32"/>
  <c r="B153" i="30"/>
  <c r="H153" i="30"/>
  <c r="A153" i="32"/>
  <c r="J153" i="32"/>
  <c r="AM154" i="28"/>
  <c r="AK154" i="28"/>
  <c r="AL154" i="28"/>
  <c r="W155" i="28"/>
  <c r="C155" i="33"/>
  <c r="G154" i="33"/>
  <c r="S154" i="33"/>
  <c r="AD154" i="33"/>
  <c r="F154" i="33"/>
  <c r="R154" i="33"/>
  <c r="I154" i="33"/>
  <c r="H153" i="33"/>
  <c r="B153" i="33"/>
  <c r="AL163" i="33"/>
  <c r="AK163" i="33"/>
  <c r="AM163" i="33"/>
  <c r="W164" i="33"/>
  <c r="L154" i="33"/>
  <c r="Q155" i="33"/>
  <c r="M154" i="33"/>
  <c r="U155" i="33"/>
  <c r="A153" i="33"/>
  <c r="J153" i="33"/>
  <c r="AK162" i="32"/>
  <c r="AL162" i="32"/>
  <c r="AM162" i="32"/>
  <c r="W163" i="32"/>
  <c r="M151" i="32"/>
  <c r="L151" i="32"/>
  <c r="Q152" i="32"/>
  <c r="U152" i="32"/>
  <c r="M152" i="31"/>
  <c r="L152" i="31"/>
  <c r="Q153" i="31"/>
  <c r="U153" i="31"/>
  <c r="H153" i="31"/>
  <c r="B153" i="31"/>
  <c r="AK163" i="31"/>
  <c r="AM163" i="31"/>
  <c r="AL163" i="31"/>
  <c r="W164" i="31"/>
  <c r="A153" i="31"/>
  <c r="J153" i="31"/>
  <c r="I154" i="31"/>
  <c r="S154" i="31"/>
  <c r="AD154" i="31"/>
  <c r="F154" i="31"/>
  <c r="R154" i="31"/>
  <c r="M153" i="30"/>
  <c r="L153" i="30"/>
  <c r="Q154" i="30"/>
  <c r="U154" i="30"/>
  <c r="AL162" i="30"/>
  <c r="AK162" i="30"/>
  <c r="AM162" i="30"/>
  <c r="W163" i="30"/>
  <c r="M157" i="29"/>
  <c r="L157" i="29"/>
  <c r="Q158" i="29"/>
  <c r="U158" i="29"/>
  <c r="S155" i="29"/>
  <c r="AD155" i="29"/>
  <c r="F155" i="29"/>
  <c r="R155" i="29"/>
  <c r="I155" i="29"/>
  <c r="C156" i="29"/>
  <c r="G155" i="29"/>
  <c r="J154" i="29"/>
  <c r="A154" i="29"/>
  <c r="B154" i="29"/>
  <c r="H154" i="29"/>
  <c r="AM162" i="29"/>
  <c r="AL162" i="29"/>
  <c r="AK162" i="29"/>
  <c r="W163" i="29"/>
  <c r="A153" i="28"/>
  <c r="J153" i="28"/>
  <c r="H153" i="28"/>
  <c r="B153" i="28"/>
  <c r="I154" i="28"/>
  <c r="G154" i="28"/>
  <c r="C155" i="28"/>
  <c r="S154" i="28"/>
  <c r="AD154" i="28"/>
  <c r="M153" i="28"/>
  <c r="L153" i="28"/>
  <c r="Q154" i="28"/>
  <c r="U154" i="28"/>
  <c r="B154" i="30"/>
  <c r="H154" i="30"/>
  <c r="S155" i="30"/>
  <c r="AD155" i="30"/>
  <c r="I155" i="30"/>
  <c r="G155" i="30"/>
  <c r="C156" i="30"/>
  <c r="S155" i="32"/>
  <c r="AD155" i="32"/>
  <c r="G155" i="32"/>
  <c r="C156" i="32"/>
  <c r="I155" i="32"/>
  <c r="F155" i="32"/>
  <c r="R155" i="32"/>
  <c r="A154" i="30"/>
  <c r="J154" i="30"/>
  <c r="H154" i="32"/>
  <c r="B154" i="32"/>
  <c r="A154" i="32"/>
  <c r="J154" i="32"/>
  <c r="AM155" i="28"/>
  <c r="AL155" i="28"/>
  <c r="AK155" i="28"/>
  <c r="W156" i="28"/>
  <c r="AK164" i="33"/>
  <c r="AM164" i="33"/>
  <c r="AL164" i="33"/>
  <c r="W165" i="33"/>
  <c r="M155" i="33"/>
  <c r="L155" i="33"/>
  <c r="Q156" i="33"/>
  <c r="U156" i="33"/>
  <c r="H154" i="33"/>
  <c r="B154" i="33"/>
  <c r="A154" i="33"/>
  <c r="J154" i="33"/>
  <c r="I155" i="33"/>
  <c r="C156" i="33"/>
  <c r="G155" i="33"/>
  <c r="S155" i="33"/>
  <c r="AD155" i="33"/>
  <c r="F155" i="33"/>
  <c r="R155" i="33"/>
  <c r="AK163" i="32"/>
  <c r="AM163" i="32"/>
  <c r="AL163" i="32"/>
  <c r="W164" i="32"/>
  <c r="M152" i="32"/>
  <c r="L152" i="32"/>
  <c r="Q153" i="32"/>
  <c r="U153" i="32"/>
  <c r="L153" i="31"/>
  <c r="Q154" i="31"/>
  <c r="M153" i="31"/>
  <c r="U154" i="31"/>
  <c r="A154" i="31"/>
  <c r="J154" i="31"/>
  <c r="H154" i="31"/>
  <c r="B154" i="31"/>
  <c r="S155" i="31"/>
  <c r="AD155" i="31"/>
  <c r="F155" i="31"/>
  <c r="R155" i="31"/>
  <c r="I155" i="31"/>
  <c r="AL164" i="31"/>
  <c r="AM164" i="31"/>
  <c r="AK164" i="31"/>
  <c r="W165" i="31"/>
  <c r="L154" i="30"/>
  <c r="Q155" i="30"/>
  <c r="M154" i="30"/>
  <c r="U155" i="30"/>
  <c r="AM163" i="30"/>
  <c r="AK163" i="30"/>
  <c r="AL163" i="30"/>
  <c r="W164" i="30"/>
  <c r="AK163" i="29"/>
  <c r="AM163" i="29"/>
  <c r="AL163" i="29"/>
  <c r="W164" i="29"/>
  <c r="B155" i="29"/>
  <c r="H155" i="29"/>
  <c r="C157" i="29"/>
  <c r="I156" i="29"/>
  <c r="S156" i="29"/>
  <c r="AD156" i="29"/>
  <c r="G156" i="29"/>
  <c r="L158" i="29"/>
  <c r="Q159" i="29"/>
  <c r="M158" i="29"/>
  <c r="U159" i="29"/>
  <c r="J155" i="29"/>
  <c r="A155" i="29"/>
  <c r="A154" i="28"/>
  <c r="J154" i="28"/>
  <c r="S155" i="28"/>
  <c r="AD155" i="28"/>
  <c r="C156" i="28"/>
  <c r="I155" i="28"/>
  <c r="G155" i="28"/>
  <c r="B154" i="28"/>
  <c r="H154" i="28"/>
  <c r="M154" i="28"/>
  <c r="L154" i="28"/>
  <c r="Q155" i="28"/>
  <c r="U155" i="28"/>
  <c r="A155" i="30"/>
  <c r="J155" i="30"/>
  <c r="J155" i="32"/>
  <c r="A155" i="32"/>
  <c r="G156" i="30"/>
  <c r="C157" i="30"/>
  <c r="I156" i="30"/>
  <c r="S156" i="30"/>
  <c r="AD156" i="30"/>
  <c r="S156" i="32"/>
  <c r="AD156" i="32"/>
  <c r="I156" i="32"/>
  <c r="G156" i="32"/>
  <c r="C157" i="32"/>
  <c r="B155" i="32"/>
  <c r="H155" i="32"/>
  <c r="B155" i="30"/>
  <c r="H155" i="30"/>
  <c r="AK156" i="28"/>
  <c r="AM156" i="28"/>
  <c r="AL156" i="28"/>
  <c r="W157" i="28"/>
  <c r="A155" i="33"/>
  <c r="J155" i="33"/>
  <c r="AM165" i="33"/>
  <c r="AL165" i="33"/>
  <c r="AK165" i="33"/>
  <c r="W166" i="33"/>
  <c r="M156" i="33"/>
  <c r="L156" i="33"/>
  <c r="Q157" i="33"/>
  <c r="U157" i="33"/>
  <c r="H155" i="33"/>
  <c r="B155" i="33"/>
  <c r="G156" i="33"/>
  <c r="S156" i="33"/>
  <c r="AD156" i="33"/>
  <c r="I156" i="33"/>
  <c r="C157" i="33"/>
  <c r="AK164" i="32"/>
  <c r="AL164" i="32"/>
  <c r="AM164" i="32"/>
  <c r="W165" i="32"/>
  <c r="M153" i="32"/>
  <c r="L153" i="32"/>
  <c r="Q154" i="32"/>
  <c r="U154" i="32"/>
  <c r="AL165" i="31"/>
  <c r="AK165" i="31"/>
  <c r="AM165" i="31"/>
  <c r="W166" i="31"/>
  <c r="J155" i="31"/>
  <c r="A155" i="31"/>
  <c r="S156" i="31"/>
  <c r="AD156" i="31"/>
  <c r="I156" i="31"/>
  <c r="H155" i="31"/>
  <c r="B155" i="31"/>
  <c r="M154" i="31"/>
  <c r="L154" i="31"/>
  <c r="Q155" i="31"/>
  <c r="U155" i="31"/>
  <c r="M155" i="30"/>
  <c r="L155" i="30"/>
  <c r="Q156" i="30"/>
  <c r="U156" i="30"/>
  <c r="AL164" i="30"/>
  <c r="AK164" i="30"/>
  <c r="AM164" i="30"/>
  <c r="W165" i="30"/>
  <c r="A156" i="29"/>
  <c r="J156" i="29"/>
  <c r="AK164" i="29"/>
  <c r="AL164" i="29"/>
  <c r="AM164" i="29"/>
  <c r="W165" i="29"/>
  <c r="S157" i="29"/>
  <c r="AD157" i="29"/>
  <c r="I157" i="29"/>
  <c r="C158" i="29"/>
  <c r="G157" i="29"/>
  <c r="H156" i="29"/>
  <c r="B156" i="29"/>
  <c r="M159" i="29"/>
  <c r="L159" i="29"/>
  <c r="Q160" i="29"/>
  <c r="U160" i="29"/>
  <c r="J155" i="28"/>
  <c r="A155" i="28"/>
  <c r="G156" i="28"/>
  <c r="S156" i="28"/>
  <c r="AD156" i="28"/>
  <c r="I156" i="28"/>
  <c r="C157" i="28"/>
  <c r="H155" i="28"/>
  <c r="B155" i="28"/>
  <c r="L155" i="28"/>
  <c r="Q156" i="28"/>
  <c r="M155" i="28"/>
  <c r="U156" i="28"/>
  <c r="S157" i="32"/>
  <c r="AD157" i="32"/>
  <c r="C158" i="32"/>
  <c r="G157" i="32"/>
  <c r="I157" i="32"/>
  <c r="H156" i="32"/>
  <c r="B156" i="32"/>
  <c r="J156" i="30"/>
  <c r="A156" i="30"/>
  <c r="J156" i="32"/>
  <c r="A156" i="32"/>
  <c r="G157" i="30"/>
  <c r="S157" i="30"/>
  <c r="AD157" i="30"/>
  <c r="I157" i="30"/>
  <c r="C158" i="30"/>
  <c r="B156" i="30"/>
  <c r="H156" i="30"/>
  <c r="AK157" i="28"/>
  <c r="AL157" i="28"/>
  <c r="AM157" i="28"/>
  <c r="W158" i="28"/>
  <c r="AK166" i="33"/>
  <c r="AM166" i="33"/>
  <c r="AL166" i="33"/>
  <c r="W167" i="33"/>
  <c r="B156" i="33"/>
  <c r="H156" i="33"/>
  <c r="I157" i="33"/>
  <c r="C158" i="33"/>
  <c r="G157" i="33"/>
  <c r="S157" i="33"/>
  <c r="AD157" i="33"/>
  <c r="J156" i="33"/>
  <c r="A156" i="33"/>
  <c r="M157" i="33"/>
  <c r="L157" i="33"/>
  <c r="Q158" i="33"/>
  <c r="U158" i="33"/>
  <c r="AL165" i="32"/>
  <c r="AK165" i="32"/>
  <c r="AM165" i="32"/>
  <c r="W166" i="32"/>
  <c r="L154" i="32"/>
  <c r="Q155" i="32"/>
  <c r="M154" i="32"/>
  <c r="U155" i="32"/>
  <c r="J156" i="31"/>
  <c r="A156" i="31"/>
  <c r="L155" i="31"/>
  <c r="Q156" i="31"/>
  <c r="M155" i="31"/>
  <c r="U156" i="31"/>
  <c r="H156" i="31"/>
  <c r="B156" i="31"/>
  <c r="AL166" i="31"/>
  <c r="AK166" i="31"/>
  <c r="AM166" i="31"/>
  <c r="W167" i="31"/>
  <c r="I157" i="31"/>
  <c r="S157" i="31"/>
  <c r="AD157" i="31"/>
  <c r="AK165" i="30"/>
  <c r="AM165" i="30"/>
  <c r="AL165" i="30"/>
  <c r="W166" i="30"/>
  <c r="M156" i="30"/>
  <c r="L156" i="30"/>
  <c r="Q157" i="30"/>
  <c r="U157" i="30"/>
  <c r="J157" i="29"/>
  <c r="A157" i="29"/>
  <c r="L160" i="29"/>
  <c r="Q161" i="29"/>
  <c r="M160" i="29"/>
  <c r="U161" i="29"/>
  <c r="AM165" i="29"/>
  <c r="AL165" i="29"/>
  <c r="AK165" i="29"/>
  <c r="W166" i="29"/>
  <c r="B157" i="29"/>
  <c r="H157" i="29"/>
  <c r="C159" i="29"/>
  <c r="I158" i="29"/>
  <c r="S158" i="29"/>
  <c r="AD158" i="29"/>
  <c r="G158" i="29"/>
  <c r="S157" i="28"/>
  <c r="AD157" i="28"/>
  <c r="I157" i="28"/>
  <c r="C158" i="28"/>
  <c r="G157" i="28"/>
  <c r="J156" i="28"/>
  <c r="A156" i="28"/>
  <c r="H156" i="28"/>
  <c r="B156" i="28"/>
  <c r="M156" i="28"/>
  <c r="L156" i="28"/>
  <c r="Q157" i="28"/>
  <c r="U157" i="28"/>
  <c r="A157" i="32"/>
  <c r="J157" i="32"/>
  <c r="B157" i="30"/>
  <c r="H157" i="30"/>
  <c r="B157" i="32"/>
  <c r="H157" i="32"/>
  <c r="I158" i="30"/>
  <c r="S158" i="30"/>
  <c r="AD158" i="30"/>
  <c r="G158" i="30"/>
  <c r="C159" i="30"/>
  <c r="C159" i="32"/>
  <c r="S158" i="32"/>
  <c r="AD158" i="32"/>
  <c r="I158" i="32"/>
  <c r="G158" i="32"/>
  <c r="J157" i="30"/>
  <c r="A157" i="30"/>
  <c r="AM158" i="28"/>
  <c r="AK158" i="28"/>
  <c r="AL158" i="28"/>
  <c r="W159" i="28"/>
  <c r="G158" i="33"/>
  <c r="S158" i="33"/>
  <c r="AD158" i="33"/>
  <c r="I158" i="33"/>
  <c r="C159" i="33"/>
  <c r="AM167" i="33"/>
  <c r="AL167" i="33"/>
  <c r="AK167" i="33"/>
  <c r="W168" i="33"/>
  <c r="M158" i="33"/>
  <c r="L158" i="33"/>
  <c r="Q159" i="33"/>
  <c r="U159" i="33"/>
  <c r="A157" i="33"/>
  <c r="J157" i="33"/>
  <c r="B157" i="33"/>
  <c r="H157" i="33"/>
  <c r="AM166" i="32"/>
  <c r="AL166" i="32"/>
  <c r="AK166" i="32"/>
  <c r="W167" i="32"/>
  <c r="M155" i="32"/>
  <c r="L155" i="32"/>
  <c r="Q156" i="32"/>
  <c r="U156" i="32"/>
  <c r="A157" i="31"/>
  <c r="J157" i="31"/>
  <c r="S158" i="31"/>
  <c r="AD158" i="31"/>
  <c r="I158" i="31"/>
  <c r="H157" i="31"/>
  <c r="B157" i="31"/>
  <c r="AK167" i="31"/>
  <c r="AL167" i="31"/>
  <c r="AM167" i="31"/>
  <c r="W168" i="31"/>
  <c r="M156" i="31"/>
  <c r="L156" i="31"/>
  <c r="Q157" i="31"/>
  <c r="U157" i="31"/>
  <c r="AL166" i="30"/>
  <c r="AM166" i="30"/>
  <c r="AK166" i="30"/>
  <c r="W167" i="30"/>
  <c r="M157" i="30"/>
  <c r="L157" i="30"/>
  <c r="Q158" i="30"/>
  <c r="U158" i="30"/>
  <c r="M161" i="29"/>
  <c r="L161" i="29"/>
  <c r="Q162" i="29"/>
  <c r="U162" i="29"/>
  <c r="I159" i="29"/>
  <c r="S159" i="29"/>
  <c r="AD159" i="29"/>
  <c r="G159" i="29"/>
  <c r="C160" i="29"/>
  <c r="A158" i="29"/>
  <c r="J158" i="29"/>
  <c r="H158" i="29"/>
  <c r="B158" i="29"/>
  <c r="AL166" i="29"/>
  <c r="AK166" i="29"/>
  <c r="AM166" i="29"/>
  <c r="W167" i="29"/>
  <c r="A157" i="28"/>
  <c r="J157" i="28"/>
  <c r="H157" i="28"/>
  <c r="B157" i="28"/>
  <c r="G158" i="28"/>
  <c r="S158" i="28"/>
  <c r="AD158" i="28"/>
  <c r="I158" i="28"/>
  <c r="C159" i="28"/>
  <c r="L157" i="28"/>
  <c r="Q158" i="28"/>
  <c r="M157" i="28"/>
  <c r="U158" i="28"/>
  <c r="C160" i="32"/>
  <c r="I159" i="32"/>
  <c r="S159" i="32"/>
  <c r="AD159" i="32"/>
  <c r="G159" i="32"/>
  <c r="J158" i="30"/>
  <c r="A158" i="30"/>
  <c r="B158" i="32"/>
  <c r="H158" i="32"/>
  <c r="I159" i="30"/>
  <c r="G159" i="30"/>
  <c r="C160" i="30"/>
  <c r="S159" i="30"/>
  <c r="AD159" i="30"/>
  <c r="A158" i="32"/>
  <c r="J158" i="32"/>
  <c r="B158" i="30"/>
  <c r="H158" i="30"/>
  <c r="AL159" i="28"/>
  <c r="AM159" i="28"/>
  <c r="AK159" i="28"/>
  <c r="W160" i="28"/>
  <c r="AK168" i="33"/>
  <c r="AM168" i="33"/>
  <c r="AL168" i="33"/>
  <c r="W169" i="33"/>
  <c r="I159" i="33"/>
  <c r="C160" i="33"/>
  <c r="G159" i="33"/>
  <c r="S159" i="33"/>
  <c r="AD159" i="33"/>
  <c r="M159" i="33"/>
  <c r="L159" i="33"/>
  <c r="Q160" i="33"/>
  <c r="U160" i="33"/>
  <c r="J158" i="33"/>
  <c r="A158" i="33"/>
  <c r="B158" i="33"/>
  <c r="H158" i="33"/>
  <c r="AL167" i="32"/>
  <c r="AK167" i="32"/>
  <c r="AM167" i="32"/>
  <c r="W168" i="32"/>
  <c r="M156" i="32"/>
  <c r="L156" i="32"/>
  <c r="Q157" i="32"/>
  <c r="U157" i="32"/>
  <c r="AK168" i="31"/>
  <c r="AM168" i="31"/>
  <c r="AL168" i="31"/>
  <c r="W169" i="31"/>
  <c r="J158" i="31"/>
  <c r="A158" i="31"/>
  <c r="B158" i="31"/>
  <c r="H158" i="31"/>
  <c r="L157" i="31"/>
  <c r="Q158" i="31"/>
  <c r="M157" i="31"/>
  <c r="U158" i="31"/>
  <c r="I159" i="31"/>
  <c r="S159" i="31"/>
  <c r="AD159" i="31"/>
  <c r="AM167" i="30"/>
  <c r="AL167" i="30"/>
  <c r="AK167" i="30"/>
  <c r="W168" i="30"/>
  <c r="M158" i="30"/>
  <c r="L158" i="30"/>
  <c r="Q159" i="30"/>
  <c r="U159" i="30"/>
  <c r="J159" i="29"/>
  <c r="A159" i="29"/>
  <c r="AM167" i="29"/>
  <c r="AL167" i="29"/>
  <c r="AK167" i="29"/>
  <c r="W168" i="29"/>
  <c r="G160" i="29"/>
  <c r="C161" i="29"/>
  <c r="I160" i="29"/>
  <c r="S160" i="29"/>
  <c r="AD160" i="29"/>
  <c r="L162" i="29"/>
  <c r="Q163" i="29"/>
  <c r="M162" i="29"/>
  <c r="U163" i="29"/>
  <c r="B159" i="29"/>
  <c r="H159" i="29"/>
  <c r="H158" i="28"/>
  <c r="B158" i="28"/>
  <c r="I159" i="28"/>
  <c r="G159" i="28"/>
  <c r="C160" i="28"/>
  <c r="S159" i="28"/>
  <c r="AD159" i="28"/>
  <c r="J158" i="28"/>
  <c r="A158" i="28"/>
  <c r="M158" i="28"/>
  <c r="L158" i="28"/>
  <c r="Q159" i="28"/>
  <c r="U159" i="28"/>
  <c r="B159" i="32"/>
  <c r="H159" i="32"/>
  <c r="I160" i="30"/>
  <c r="S160" i="30"/>
  <c r="AD160" i="30"/>
  <c r="G160" i="30"/>
  <c r="C161" i="30"/>
  <c r="B159" i="30"/>
  <c r="H159" i="30"/>
  <c r="A159" i="32"/>
  <c r="J159" i="32"/>
  <c r="J159" i="30"/>
  <c r="A159" i="30"/>
  <c r="G160" i="32"/>
  <c r="C161" i="32"/>
  <c r="I160" i="32"/>
  <c r="S160" i="32"/>
  <c r="AD160" i="32"/>
  <c r="AM160" i="28"/>
  <c r="AL160" i="28"/>
  <c r="AK160" i="28"/>
  <c r="W161" i="28"/>
  <c r="AL169" i="33"/>
  <c r="AK169" i="33"/>
  <c r="AM169" i="33"/>
  <c r="W170" i="33"/>
  <c r="M160" i="33"/>
  <c r="L160" i="33"/>
  <c r="Q161" i="33"/>
  <c r="U161" i="33"/>
  <c r="B159" i="33"/>
  <c r="H159" i="33"/>
  <c r="G160" i="33"/>
  <c r="S160" i="33"/>
  <c r="AD160" i="33"/>
  <c r="I160" i="33"/>
  <c r="C161" i="33"/>
  <c r="A159" i="33"/>
  <c r="J159" i="33"/>
  <c r="AM168" i="32"/>
  <c r="AK168" i="32"/>
  <c r="AL168" i="32"/>
  <c r="W169" i="32"/>
  <c r="M157" i="32"/>
  <c r="L157" i="32"/>
  <c r="Q158" i="32"/>
  <c r="U158" i="32"/>
  <c r="H159" i="31"/>
  <c r="B159" i="31"/>
  <c r="M158" i="31"/>
  <c r="L158" i="31"/>
  <c r="Q159" i="31"/>
  <c r="U159" i="31"/>
  <c r="AM169" i="31"/>
  <c r="AK169" i="31"/>
  <c r="AL169" i="31"/>
  <c r="W170" i="31"/>
  <c r="S160" i="31"/>
  <c r="AD160" i="31"/>
  <c r="I160" i="31"/>
  <c r="A159" i="31"/>
  <c r="J159" i="31"/>
  <c r="M159" i="30"/>
  <c r="L159" i="30"/>
  <c r="Q160" i="30"/>
  <c r="U160" i="30"/>
  <c r="AM168" i="30"/>
  <c r="AL168" i="30"/>
  <c r="AK168" i="30"/>
  <c r="W169" i="30"/>
  <c r="I161" i="29"/>
  <c r="S161" i="29"/>
  <c r="AD161" i="29"/>
  <c r="G161" i="29"/>
  <c r="C162" i="29"/>
  <c r="H160" i="29"/>
  <c r="B160" i="29"/>
  <c r="AL168" i="29"/>
  <c r="AM168" i="29"/>
  <c r="AK168" i="29"/>
  <c r="W169" i="29"/>
  <c r="M163" i="29"/>
  <c r="L163" i="29"/>
  <c r="Q164" i="29"/>
  <c r="U164" i="29"/>
  <c r="A160" i="29"/>
  <c r="J160" i="29"/>
  <c r="S160" i="28"/>
  <c r="AD160" i="28"/>
  <c r="I160" i="28"/>
  <c r="C161" i="28"/>
  <c r="G160" i="28"/>
  <c r="B159" i="28"/>
  <c r="H159" i="28"/>
  <c r="A159" i="28"/>
  <c r="J159" i="28"/>
  <c r="L159" i="28"/>
  <c r="Q160" i="28"/>
  <c r="M159" i="28"/>
  <c r="U160" i="28"/>
  <c r="A160" i="32"/>
  <c r="J160" i="32"/>
  <c r="A160" i="30"/>
  <c r="J160" i="30"/>
  <c r="C162" i="32"/>
  <c r="I161" i="32"/>
  <c r="G161" i="32"/>
  <c r="S161" i="32"/>
  <c r="AD161" i="32"/>
  <c r="I161" i="30"/>
  <c r="G161" i="30"/>
  <c r="C162" i="30"/>
  <c r="S161" i="30"/>
  <c r="AD161" i="30"/>
  <c r="H160" i="32"/>
  <c r="B160" i="32"/>
  <c r="B160" i="30"/>
  <c r="H160" i="30"/>
  <c r="AM161" i="28"/>
  <c r="AL161" i="28"/>
  <c r="AK161" i="28"/>
  <c r="W162" i="28"/>
  <c r="J160" i="33"/>
  <c r="A160" i="33"/>
  <c r="AL170" i="33"/>
  <c r="AM170" i="33"/>
  <c r="AK170" i="33"/>
  <c r="W171" i="33"/>
  <c r="M161" i="33"/>
  <c r="L161" i="33"/>
  <c r="Q162" i="33"/>
  <c r="U162" i="33"/>
  <c r="B160" i="33"/>
  <c r="H160" i="33"/>
  <c r="I161" i="33"/>
  <c r="C162" i="33"/>
  <c r="G161" i="33"/>
  <c r="S161" i="33"/>
  <c r="AD161" i="33"/>
  <c r="M158" i="32"/>
  <c r="L158" i="32"/>
  <c r="Q159" i="32"/>
  <c r="U159" i="32"/>
  <c r="AM169" i="32"/>
  <c r="AL169" i="32"/>
  <c r="AK169" i="32"/>
  <c r="W170" i="32"/>
  <c r="J160" i="31"/>
  <c r="A160" i="31"/>
  <c r="B160" i="31"/>
  <c r="H160" i="31"/>
  <c r="AL170" i="31"/>
  <c r="AK170" i="31"/>
  <c r="AM170" i="31"/>
  <c r="W171" i="31"/>
  <c r="I161" i="31"/>
  <c r="S161" i="31"/>
  <c r="AD161" i="31"/>
  <c r="L159" i="31"/>
  <c r="Q160" i="31"/>
  <c r="M159" i="31"/>
  <c r="U160" i="31"/>
  <c r="L160" i="30"/>
  <c r="Q161" i="30"/>
  <c r="M160" i="30"/>
  <c r="U161" i="30"/>
  <c r="AL169" i="30"/>
  <c r="AM169" i="30"/>
  <c r="AK169" i="30"/>
  <c r="W170" i="30"/>
  <c r="G162" i="29"/>
  <c r="S162" i="29"/>
  <c r="AD162" i="29"/>
  <c r="C163" i="29"/>
  <c r="I162" i="29"/>
  <c r="B161" i="29"/>
  <c r="H161" i="29"/>
  <c r="AK169" i="29"/>
  <c r="AM169" i="29"/>
  <c r="AL169" i="29"/>
  <c r="W170" i="29"/>
  <c r="L164" i="29"/>
  <c r="Q165" i="29"/>
  <c r="M164" i="29"/>
  <c r="U165" i="29"/>
  <c r="J161" i="29"/>
  <c r="A161" i="29"/>
  <c r="J160" i="28"/>
  <c r="A160" i="28"/>
  <c r="B160" i="28"/>
  <c r="H160" i="28"/>
  <c r="S161" i="28"/>
  <c r="AD161" i="28"/>
  <c r="I161" i="28"/>
  <c r="G161" i="28"/>
  <c r="C162" i="28"/>
  <c r="M160" i="28"/>
  <c r="L160" i="28"/>
  <c r="Q161" i="28"/>
  <c r="U161" i="28"/>
  <c r="C163" i="30"/>
  <c r="G162" i="30"/>
  <c r="I162" i="30"/>
  <c r="S162" i="30"/>
  <c r="AD162" i="30"/>
  <c r="B161" i="32"/>
  <c r="H161" i="32"/>
  <c r="B161" i="30"/>
  <c r="H161" i="30"/>
  <c r="A161" i="32"/>
  <c r="J161" i="32"/>
  <c r="J161" i="30"/>
  <c r="A161" i="30"/>
  <c r="I162" i="32"/>
  <c r="G162" i="32"/>
  <c r="C163" i="32"/>
  <c r="S162" i="32"/>
  <c r="AD162" i="32"/>
  <c r="AL162" i="28"/>
  <c r="AK162" i="28"/>
  <c r="AM162" i="28"/>
  <c r="W163" i="28"/>
  <c r="B161" i="33"/>
  <c r="H161" i="33"/>
  <c r="A161" i="33"/>
  <c r="J161" i="33"/>
  <c r="AK171" i="33"/>
  <c r="AM171" i="33"/>
  <c r="AL171" i="33"/>
  <c r="W172" i="33"/>
  <c r="G162" i="33"/>
  <c r="S162" i="33"/>
  <c r="AD162" i="33"/>
  <c r="I162" i="33"/>
  <c r="C163" i="33"/>
  <c r="M162" i="33"/>
  <c r="L162" i="33"/>
  <c r="Q163" i="33"/>
  <c r="U163" i="33"/>
  <c r="M159" i="32"/>
  <c r="L159" i="32"/>
  <c r="Q160" i="32"/>
  <c r="U160" i="32"/>
  <c r="AM170" i="32"/>
  <c r="AK170" i="32"/>
  <c r="AL170" i="32"/>
  <c r="W171" i="32"/>
  <c r="AM171" i="31"/>
  <c r="AK171" i="31"/>
  <c r="AL171" i="31"/>
  <c r="W172" i="31"/>
  <c r="L160" i="31"/>
  <c r="Q161" i="31"/>
  <c r="M160" i="31"/>
  <c r="U161" i="31"/>
  <c r="H161" i="31"/>
  <c r="B161" i="31"/>
  <c r="S162" i="31"/>
  <c r="AD162" i="31"/>
  <c r="I162" i="31"/>
  <c r="A161" i="31"/>
  <c r="J161" i="31"/>
  <c r="M161" i="30"/>
  <c r="L161" i="30"/>
  <c r="Q162" i="30"/>
  <c r="U162" i="30"/>
  <c r="AM170" i="30"/>
  <c r="AL170" i="30"/>
  <c r="AK170" i="30"/>
  <c r="W171" i="30"/>
  <c r="A162" i="29"/>
  <c r="J162" i="29"/>
  <c r="I163" i="29"/>
  <c r="C164" i="29"/>
  <c r="S163" i="29"/>
  <c r="AD163" i="29"/>
  <c r="G163" i="29"/>
  <c r="AM170" i="29"/>
  <c r="AK170" i="29"/>
  <c r="AL170" i="29"/>
  <c r="W171" i="29"/>
  <c r="M165" i="29"/>
  <c r="L165" i="29"/>
  <c r="Q166" i="29"/>
  <c r="U166" i="29"/>
  <c r="H162" i="29"/>
  <c r="B162" i="29"/>
  <c r="J161" i="28"/>
  <c r="A161" i="28"/>
  <c r="S162" i="28"/>
  <c r="AD162" i="28"/>
  <c r="I162" i="28"/>
  <c r="C163" i="28"/>
  <c r="G162" i="28"/>
  <c r="H161" i="28"/>
  <c r="B161" i="28"/>
  <c r="L161" i="28"/>
  <c r="Q162" i="28"/>
  <c r="M161" i="28"/>
  <c r="U162" i="28"/>
  <c r="I163" i="32"/>
  <c r="S163" i="32"/>
  <c r="AD163" i="32"/>
  <c r="C164" i="32"/>
  <c r="G163" i="32"/>
  <c r="A162" i="30"/>
  <c r="J162" i="30"/>
  <c r="B162" i="32"/>
  <c r="H162" i="32"/>
  <c r="H162" i="30"/>
  <c r="B162" i="30"/>
  <c r="J162" i="32"/>
  <c r="A162" i="32"/>
  <c r="C164" i="30"/>
  <c r="S163" i="30"/>
  <c r="AD163" i="30"/>
  <c r="I163" i="30"/>
  <c r="G163" i="30"/>
  <c r="AL163" i="28"/>
  <c r="AM163" i="28"/>
  <c r="AK163" i="28"/>
  <c r="W164" i="28"/>
  <c r="M163" i="33"/>
  <c r="L163" i="33"/>
  <c r="Q164" i="33"/>
  <c r="U164" i="33"/>
  <c r="J162" i="33"/>
  <c r="A162" i="33"/>
  <c r="I163" i="33"/>
  <c r="C164" i="33"/>
  <c r="G163" i="33"/>
  <c r="S163" i="33"/>
  <c r="AD163" i="33"/>
  <c r="AL172" i="33"/>
  <c r="AK172" i="33"/>
  <c r="AM172" i="33"/>
  <c r="W173" i="33"/>
  <c r="B162" i="33"/>
  <c r="H162" i="33"/>
  <c r="L160" i="32"/>
  <c r="Q161" i="32"/>
  <c r="M160" i="32"/>
  <c r="U161" i="32"/>
  <c r="AL171" i="32"/>
  <c r="AM171" i="32"/>
  <c r="AK171" i="32"/>
  <c r="W172" i="32"/>
  <c r="H162" i="31"/>
  <c r="B162" i="31"/>
  <c r="AM172" i="31"/>
  <c r="AL172" i="31"/>
  <c r="AK172" i="31"/>
  <c r="W173" i="31"/>
  <c r="L161" i="31"/>
  <c r="Q162" i="31"/>
  <c r="M161" i="31"/>
  <c r="U162" i="31"/>
  <c r="S163" i="31"/>
  <c r="AD163" i="31"/>
  <c r="I163" i="31"/>
  <c r="J162" i="31"/>
  <c r="A162" i="31"/>
  <c r="AL171" i="30"/>
  <c r="AM171" i="30"/>
  <c r="AK171" i="30"/>
  <c r="W172" i="30"/>
  <c r="L162" i="30"/>
  <c r="Q163" i="30"/>
  <c r="M162" i="30"/>
  <c r="U163" i="30"/>
  <c r="G164" i="29"/>
  <c r="S164" i="29"/>
  <c r="AD164" i="29"/>
  <c r="C165" i="29"/>
  <c r="I164" i="29"/>
  <c r="A163" i="29"/>
  <c r="J163" i="29"/>
  <c r="AM171" i="29"/>
  <c r="AK171" i="29"/>
  <c r="AL171" i="29"/>
  <c r="W172" i="29"/>
  <c r="B163" i="29"/>
  <c r="H163" i="29"/>
  <c r="L166" i="29"/>
  <c r="Q167" i="29"/>
  <c r="M166" i="29"/>
  <c r="U167" i="29"/>
  <c r="H162" i="28"/>
  <c r="B162" i="28"/>
  <c r="I163" i="28"/>
  <c r="G163" i="28"/>
  <c r="C164" i="28"/>
  <c r="S163" i="28"/>
  <c r="AD163" i="28"/>
  <c r="J162" i="28"/>
  <c r="A162" i="28"/>
  <c r="M162" i="28"/>
  <c r="L162" i="28"/>
  <c r="Q163" i="28"/>
  <c r="U163" i="28"/>
  <c r="B163" i="30"/>
  <c r="H163" i="30"/>
  <c r="H163" i="32"/>
  <c r="B163" i="32"/>
  <c r="J163" i="30"/>
  <c r="A163" i="30"/>
  <c r="G164" i="32"/>
  <c r="C165" i="32"/>
  <c r="S164" i="32"/>
  <c r="AD164" i="32"/>
  <c r="I164" i="32"/>
  <c r="G164" i="30"/>
  <c r="I164" i="30"/>
  <c r="S164" i="30"/>
  <c r="AD164" i="30"/>
  <c r="C165" i="30"/>
  <c r="A163" i="32"/>
  <c r="J163" i="32"/>
  <c r="AM164" i="28"/>
  <c r="AL164" i="28"/>
  <c r="AK164" i="28"/>
  <c r="W165" i="28"/>
  <c r="G164" i="33"/>
  <c r="S164" i="33"/>
  <c r="AD164" i="33"/>
  <c r="I164" i="33"/>
  <c r="C165" i="33"/>
  <c r="M164" i="33"/>
  <c r="L164" i="33"/>
  <c r="Q165" i="33"/>
  <c r="U165" i="33"/>
  <c r="A163" i="33"/>
  <c r="J163" i="33"/>
  <c r="B163" i="33"/>
  <c r="H163" i="33"/>
  <c r="AK173" i="33"/>
  <c r="AM173" i="33"/>
  <c r="AL173" i="33"/>
  <c r="W174" i="33"/>
  <c r="AM172" i="32"/>
  <c r="AK172" i="32"/>
  <c r="AL172" i="32"/>
  <c r="W173" i="32"/>
  <c r="L161" i="32"/>
  <c r="Q162" i="32"/>
  <c r="M161" i="32"/>
  <c r="U162" i="32"/>
  <c r="A163" i="31"/>
  <c r="J163" i="31"/>
  <c r="H163" i="31"/>
  <c r="B163" i="31"/>
  <c r="M162" i="31"/>
  <c r="L162" i="31"/>
  <c r="Q163" i="31"/>
  <c r="U163" i="31"/>
  <c r="S164" i="31"/>
  <c r="AD164" i="31"/>
  <c r="I164" i="31"/>
  <c r="AM173" i="31"/>
  <c r="AK173" i="31"/>
  <c r="AL173" i="31"/>
  <c r="W174" i="31"/>
  <c r="AM172" i="30"/>
  <c r="AL172" i="30"/>
  <c r="AK172" i="30"/>
  <c r="W173" i="30"/>
  <c r="M163" i="30"/>
  <c r="L163" i="30"/>
  <c r="Q164" i="30"/>
  <c r="U164" i="30"/>
  <c r="J164" i="29"/>
  <c r="A164" i="29"/>
  <c r="M167" i="29"/>
  <c r="L167" i="29"/>
  <c r="Q168" i="29"/>
  <c r="U168" i="29"/>
  <c r="I165" i="29"/>
  <c r="C166" i="29"/>
  <c r="S165" i="29"/>
  <c r="AD165" i="29"/>
  <c r="G165" i="29"/>
  <c r="AM172" i="29"/>
  <c r="AK172" i="29"/>
  <c r="AL172" i="29"/>
  <c r="W173" i="29"/>
  <c r="H164" i="29"/>
  <c r="B164" i="29"/>
  <c r="S164" i="28"/>
  <c r="AD164" i="28"/>
  <c r="I164" i="28"/>
  <c r="C165" i="28"/>
  <c r="G164" i="28"/>
  <c r="B163" i="28"/>
  <c r="H163" i="28"/>
  <c r="A163" i="28"/>
  <c r="J163" i="28"/>
  <c r="L163" i="28"/>
  <c r="Q164" i="28"/>
  <c r="M163" i="28"/>
  <c r="U164" i="28"/>
  <c r="A164" i="30"/>
  <c r="J164" i="30"/>
  <c r="I165" i="32"/>
  <c r="S165" i="32"/>
  <c r="AD165" i="32"/>
  <c r="C166" i="32"/>
  <c r="G165" i="32"/>
  <c r="H164" i="30"/>
  <c r="B164" i="30"/>
  <c r="B164" i="32"/>
  <c r="H164" i="32"/>
  <c r="I165" i="30"/>
  <c r="G165" i="30"/>
  <c r="C166" i="30"/>
  <c r="S165" i="30"/>
  <c r="AD165" i="30"/>
  <c r="J164" i="32"/>
  <c r="A164" i="32"/>
  <c r="AM165" i="28"/>
  <c r="AK165" i="28"/>
  <c r="AL165" i="28"/>
  <c r="W166" i="28"/>
  <c r="AL174" i="33"/>
  <c r="AK174" i="33"/>
  <c r="AM174" i="33"/>
  <c r="W175" i="33"/>
  <c r="M165" i="33"/>
  <c r="L165" i="33"/>
  <c r="Q166" i="33"/>
  <c r="U166" i="33"/>
  <c r="J164" i="33"/>
  <c r="A164" i="33"/>
  <c r="I165" i="33"/>
  <c r="C166" i="33"/>
  <c r="G165" i="33"/>
  <c r="S165" i="33"/>
  <c r="AD165" i="33"/>
  <c r="B164" i="33"/>
  <c r="H164" i="33"/>
  <c r="AK173" i="32"/>
  <c r="AM173" i="32"/>
  <c r="AL173" i="32"/>
  <c r="W174" i="32"/>
  <c r="M162" i="32"/>
  <c r="L162" i="32"/>
  <c r="Q163" i="32"/>
  <c r="U163" i="32"/>
  <c r="H164" i="31"/>
  <c r="B164" i="31"/>
  <c r="S165" i="31"/>
  <c r="AD165" i="31"/>
  <c r="I165" i="31"/>
  <c r="AK174" i="31"/>
  <c r="AM174" i="31"/>
  <c r="AL174" i="31"/>
  <c r="W175" i="31"/>
  <c r="L163" i="31"/>
  <c r="Q164" i="31"/>
  <c r="M163" i="31"/>
  <c r="U164" i="31"/>
  <c r="J164" i="31"/>
  <c r="A164" i="31"/>
  <c r="AL173" i="30"/>
  <c r="AK173" i="30"/>
  <c r="AM173" i="30"/>
  <c r="W174" i="30"/>
  <c r="L164" i="30"/>
  <c r="Q165" i="30"/>
  <c r="M164" i="30"/>
  <c r="U165" i="30"/>
  <c r="AM173" i="29"/>
  <c r="AL173" i="29"/>
  <c r="AK173" i="29"/>
  <c r="W174" i="29"/>
  <c r="G166" i="29"/>
  <c r="S166" i="29"/>
  <c r="AD166" i="29"/>
  <c r="C167" i="29"/>
  <c r="I166" i="29"/>
  <c r="A165" i="29"/>
  <c r="J165" i="29"/>
  <c r="B165" i="29"/>
  <c r="H165" i="29"/>
  <c r="M168" i="29"/>
  <c r="L168" i="29"/>
  <c r="Q169" i="29"/>
  <c r="U169" i="29"/>
  <c r="A164" i="28"/>
  <c r="J164" i="28"/>
  <c r="B164" i="28"/>
  <c r="H164" i="28"/>
  <c r="I165" i="28"/>
  <c r="G165" i="28"/>
  <c r="C166" i="28"/>
  <c r="S165" i="28"/>
  <c r="AD165" i="28"/>
  <c r="M164" i="28"/>
  <c r="L164" i="28"/>
  <c r="Q165" i="28"/>
  <c r="U165" i="28"/>
  <c r="B165" i="30"/>
  <c r="H165" i="30"/>
  <c r="J165" i="30"/>
  <c r="A165" i="30"/>
  <c r="J165" i="32"/>
  <c r="A165" i="32"/>
  <c r="H165" i="32"/>
  <c r="B165" i="32"/>
  <c r="S166" i="30"/>
  <c r="AD166" i="30"/>
  <c r="C167" i="30"/>
  <c r="G166" i="30"/>
  <c r="I166" i="30"/>
  <c r="C167" i="32"/>
  <c r="S166" i="32"/>
  <c r="AD166" i="32"/>
  <c r="I166" i="32"/>
  <c r="G166" i="32"/>
  <c r="AK166" i="28"/>
  <c r="AM166" i="28"/>
  <c r="AL166" i="28"/>
  <c r="W167" i="28"/>
  <c r="B165" i="33"/>
  <c r="H165" i="33"/>
  <c r="AM175" i="33"/>
  <c r="AL175" i="33"/>
  <c r="AK175" i="33"/>
  <c r="W176" i="33"/>
  <c r="G166" i="33"/>
  <c r="S166" i="33"/>
  <c r="AD166" i="33"/>
  <c r="I166" i="33"/>
  <c r="C167" i="33"/>
  <c r="A165" i="33"/>
  <c r="J165" i="33"/>
  <c r="M166" i="33"/>
  <c r="L166" i="33"/>
  <c r="Q167" i="33"/>
  <c r="U167" i="33"/>
  <c r="AK174" i="32"/>
  <c r="AM174" i="32"/>
  <c r="AL174" i="32"/>
  <c r="W175" i="32"/>
  <c r="L163" i="32"/>
  <c r="Q164" i="32"/>
  <c r="M163" i="32"/>
  <c r="U164" i="32"/>
  <c r="M164" i="31"/>
  <c r="L164" i="31"/>
  <c r="Q165" i="31"/>
  <c r="U165" i="31"/>
  <c r="A165" i="31"/>
  <c r="J165" i="31"/>
  <c r="I166" i="31"/>
  <c r="S166" i="31"/>
  <c r="AD166" i="31"/>
  <c r="AK175" i="31"/>
  <c r="AM175" i="31"/>
  <c r="AL175" i="31"/>
  <c r="W176" i="31"/>
  <c r="H165" i="31"/>
  <c r="B165" i="31"/>
  <c r="M165" i="30"/>
  <c r="L165" i="30"/>
  <c r="Q166" i="30"/>
  <c r="U166" i="30"/>
  <c r="AM174" i="30"/>
  <c r="AL174" i="30"/>
  <c r="AK174" i="30"/>
  <c r="W175" i="30"/>
  <c r="J166" i="29"/>
  <c r="A166" i="29"/>
  <c r="AM174" i="29"/>
  <c r="AK174" i="29"/>
  <c r="AL174" i="29"/>
  <c r="W175" i="29"/>
  <c r="L169" i="29"/>
  <c r="Q170" i="29"/>
  <c r="M169" i="29"/>
  <c r="U170" i="29"/>
  <c r="I167" i="29"/>
  <c r="C168" i="29"/>
  <c r="S167" i="29"/>
  <c r="AD167" i="29"/>
  <c r="G167" i="29"/>
  <c r="H166" i="29"/>
  <c r="B166" i="29"/>
  <c r="H165" i="28"/>
  <c r="B165" i="28"/>
  <c r="J165" i="28"/>
  <c r="A165" i="28"/>
  <c r="S166" i="28"/>
  <c r="AD166" i="28"/>
  <c r="I166" i="28"/>
  <c r="G166" i="28"/>
  <c r="C167" i="28"/>
  <c r="L165" i="28"/>
  <c r="Q166" i="28"/>
  <c r="M165" i="28"/>
  <c r="U166" i="28"/>
  <c r="B166" i="32"/>
  <c r="H166" i="32"/>
  <c r="A166" i="30"/>
  <c r="J166" i="30"/>
  <c r="A166" i="32"/>
  <c r="J166" i="32"/>
  <c r="B166" i="30"/>
  <c r="H166" i="30"/>
  <c r="S167" i="30"/>
  <c r="AD167" i="30"/>
  <c r="I167" i="30"/>
  <c r="C168" i="30"/>
  <c r="G167" i="30"/>
  <c r="S167" i="32"/>
  <c r="AD167" i="32"/>
  <c r="C168" i="32"/>
  <c r="G167" i="32"/>
  <c r="I167" i="32"/>
  <c r="AK167" i="28"/>
  <c r="AM167" i="28"/>
  <c r="AL167" i="28"/>
  <c r="W168" i="28"/>
  <c r="M167" i="33"/>
  <c r="L167" i="33"/>
  <c r="Q168" i="33"/>
  <c r="U168" i="33"/>
  <c r="B166" i="33"/>
  <c r="H166" i="33"/>
  <c r="I167" i="33"/>
  <c r="C168" i="33"/>
  <c r="G167" i="33"/>
  <c r="S167" i="33"/>
  <c r="AD167" i="33"/>
  <c r="AK176" i="33"/>
  <c r="AM176" i="33"/>
  <c r="AL176" i="33"/>
  <c r="W177" i="33"/>
  <c r="J166" i="33"/>
  <c r="A166" i="33"/>
  <c r="AL175" i="32"/>
  <c r="AK175" i="32"/>
  <c r="AM175" i="32"/>
  <c r="W176" i="32"/>
  <c r="M164" i="32"/>
  <c r="L164" i="32"/>
  <c r="Q165" i="32"/>
  <c r="U165" i="32"/>
  <c r="S167" i="31"/>
  <c r="AD167" i="31"/>
  <c r="I167" i="31"/>
  <c r="AM176" i="31"/>
  <c r="AK176" i="31"/>
  <c r="AL176" i="31"/>
  <c r="W177" i="31"/>
  <c r="A166" i="31"/>
  <c r="J166" i="31"/>
  <c r="L165" i="31"/>
  <c r="Q166" i="31"/>
  <c r="M165" i="31"/>
  <c r="U166" i="31"/>
  <c r="B166" i="31"/>
  <c r="H166" i="31"/>
  <c r="AL175" i="30"/>
  <c r="AK175" i="30"/>
  <c r="AM175" i="30"/>
  <c r="W176" i="30"/>
  <c r="L166" i="30"/>
  <c r="Q167" i="30"/>
  <c r="M166" i="30"/>
  <c r="U167" i="30"/>
  <c r="B167" i="29"/>
  <c r="H167" i="29"/>
  <c r="G168" i="29"/>
  <c r="C169" i="29"/>
  <c r="S168" i="29"/>
  <c r="AD168" i="29"/>
  <c r="I168" i="29"/>
  <c r="A167" i="29"/>
  <c r="J167" i="29"/>
  <c r="AM175" i="29"/>
  <c r="AL175" i="29"/>
  <c r="AK175" i="29"/>
  <c r="W176" i="29"/>
  <c r="M170" i="29"/>
  <c r="L170" i="29"/>
  <c r="Q171" i="29"/>
  <c r="U171" i="29"/>
  <c r="J166" i="28"/>
  <c r="A166" i="28"/>
  <c r="S167" i="28"/>
  <c r="AD167" i="28"/>
  <c r="C168" i="28"/>
  <c r="I167" i="28"/>
  <c r="G167" i="28"/>
  <c r="B166" i="28"/>
  <c r="H166" i="28"/>
  <c r="M166" i="28"/>
  <c r="L166" i="28"/>
  <c r="Q167" i="28"/>
  <c r="U167" i="28"/>
  <c r="A167" i="32"/>
  <c r="J167" i="32"/>
  <c r="B167" i="30"/>
  <c r="H167" i="30"/>
  <c r="B167" i="32"/>
  <c r="H167" i="32"/>
  <c r="G168" i="30"/>
  <c r="C169" i="30"/>
  <c r="I168" i="30"/>
  <c r="S168" i="30"/>
  <c r="AD168" i="30"/>
  <c r="C169" i="32"/>
  <c r="S168" i="32"/>
  <c r="AD168" i="32"/>
  <c r="I168" i="32"/>
  <c r="G168" i="32"/>
  <c r="J167" i="30"/>
  <c r="A167" i="30"/>
  <c r="AL168" i="28"/>
  <c r="AK168" i="28"/>
  <c r="AM168" i="28"/>
  <c r="W169" i="28"/>
  <c r="B167" i="33"/>
  <c r="H167" i="33"/>
  <c r="S168" i="33"/>
  <c r="AD168" i="33"/>
  <c r="G168" i="33"/>
  <c r="I168" i="33"/>
  <c r="C169" i="33"/>
  <c r="M168" i="33"/>
  <c r="L168" i="33"/>
  <c r="Q169" i="33"/>
  <c r="U169" i="33"/>
  <c r="A167" i="33"/>
  <c r="J167" i="33"/>
  <c r="AM177" i="33"/>
  <c r="AL177" i="33"/>
  <c r="AK177" i="33"/>
  <c r="W178" i="33"/>
  <c r="AM176" i="32"/>
  <c r="AK176" i="32"/>
  <c r="AL176" i="32"/>
  <c r="W177" i="32"/>
  <c r="L165" i="32"/>
  <c r="Q166" i="32"/>
  <c r="M165" i="32"/>
  <c r="U166" i="32"/>
  <c r="AL177" i="31"/>
  <c r="AM177" i="31"/>
  <c r="AK177" i="31"/>
  <c r="W178" i="31"/>
  <c r="J167" i="31"/>
  <c r="A167" i="31"/>
  <c r="I168" i="31"/>
  <c r="S168" i="31"/>
  <c r="AD168" i="31"/>
  <c r="M166" i="31"/>
  <c r="L166" i="31"/>
  <c r="Q167" i="31"/>
  <c r="U167" i="31"/>
  <c r="H167" i="31"/>
  <c r="B167" i="31"/>
  <c r="M167" i="30"/>
  <c r="L167" i="30"/>
  <c r="Q168" i="30"/>
  <c r="U168" i="30"/>
  <c r="AM176" i="30"/>
  <c r="AK176" i="30"/>
  <c r="AL176" i="30"/>
  <c r="W177" i="30"/>
  <c r="AL176" i="29"/>
  <c r="AK176" i="29"/>
  <c r="AM176" i="29"/>
  <c r="W177" i="29"/>
  <c r="G169" i="29"/>
  <c r="C170" i="29"/>
  <c r="S169" i="29"/>
  <c r="AD169" i="29"/>
  <c r="I169" i="29"/>
  <c r="L171" i="29"/>
  <c r="Q172" i="29"/>
  <c r="M171" i="29"/>
  <c r="U172" i="29"/>
  <c r="H168" i="29"/>
  <c r="B168" i="29"/>
  <c r="J168" i="29"/>
  <c r="A168" i="29"/>
  <c r="B167" i="28"/>
  <c r="H167" i="28"/>
  <c r="J167" i="28"/>
  <c r="A167" i="28"/>
  <c r="C169" i="28"/>
  <c r="S168" i="28"/>
  <c r="AD168" i="28"/>
  <c r="G168" i="28"/>
  <c r="I168" i="28"/>
  <c r="M167" i="28"/>
  <c r="L167" i="28"/>
  <c r="Q168" i="28"/>
  <c r="U168" i="28"/>
  <c r="C170" i="30"/>
  <c r="G169" i="30"/>
  <c r="S169" i="30"/>
  <c r="AD169" i="30"/>
  <c r="I169" i="30"/>
  <c r="S169" i="32"/>
  <c r="AD169" i="32"/>
  <c r="C170" i="32"/>
  <c r="G169" i="32"/>
  <c r="I169" i="32"/>
  <c r="B168" i="30"/>
  <c r="H168" i="30"/>
  <c r="B168" i="32"/>
  <c r="H168" i="32"/>
  <c r="A168" i="32"/>
  <c r="J168" i="32"/>
  <c r="A168" i="30"/>
  <c r="J168" i="30"/>
  <c r="AK169" i="28"/>
  <c r="AL169" i="28"/>
  <c r="AM169" i="28"/>
  <c r="W170" i="28"/>
  <c r="B168" i="33"/>
  <c r="H168" i="33"/>
  <c r="AM178" i="33"/>
  <c r="AL178" i="33"/>
  <c r="AK178" i="33"/>
  <c r="W179" i="33"/>
  <c r="C170" i="33"/>
  <c r="I169" i="33"/>
  <c r="S169" i="33"/>
  <c r="AD169" i="33"/>
  <c r="G169" i="33"/>
  <c r="L169" i="33"/>
  <c r="Q170" i="33"/>
  <c r="M169" i="33"/>
  <c r="U170" i="33"/>
  <c r="J168" i="33"/>
  <c r="A168" i="33"/>
  <c r="AL177" i="32"/>
  <c r="AM177" i="32"/>
  <c r="AK177" i="32"/>
  <c r="W178" i="32"/>
  <c r="M166" i="32"/>
  <c r="L166" i="32"/>
  <c r="Q167" i="32"/>
  <c r="U167" i="32"/>
  <c r="S169" i="31"/>
  <c r="AD169" i="31"/>
  <c r="I169" i="31"/>
  <c r="AM178" i="31"/>
  <c r="AL178" i="31"/>
  <c r="AK178" i="31"/>
  <c r="W179" i="31"/>
  <c r="L167" i="31"/>
  <c r="Q168" i="31"/>
  <c r="M167" i="31"/>
  <c r="U168" i="31"/>
  <c r="A168" i="31"/>
  <c r="J168" i="31"/>
  <c r="B168" i="31"/>
  <c r="H168" i="31"/>
  <c r="M168" i="30"/>
  <c r="L168" i="30"/>
  <c r="Q169" i="30"/>
  <c r="U169" i="30"/>
  <c r="AM177" i="30"/>
  <c r="AL177" i="30"/>
  <c r="AK177" i="30"/>
  <c r="W178" i="30"/>
  <c r="J169" i="29"/>
  <c r="A169" i="29"/>
  <c r="AK177" i="29"/>
  <c r="AM177" i="29"/>
  <c r="AL177" i="29"/>
  <c r="W178" i="29"/>
  <c r="M172" i="29"/>
  <c r="L172" i="29"/>
  <c r="Q173" i="29"/>
  <c r="U173" i="29"/>
  <c r="I170" i="29"/>
  <c r="C171" i="29"/>
  <c r="G170" i="29"/>
  <c r="S170" i="29"/>
  <c r="AD170" i="29"/>
  <c r="B169" i="29"/>
  <c r="H169" i="29"/>
  <c r="G169" i="28"/>
  <c r="S169" i="28"/>
  <c r="AD169" i="28"/>
  <c r="C170" i="28"/>
  <c r="I169" i="28"/>
  <c r="A168" i="28"/>
  <c r="J168" i="28"/>
  <c r="H168" i="28"/>
  <c r="B168" i="28"/>
  <c r="M168" i="28"/>
  <c r="L168" i="28"/>
  <c r="Q169" i="28"/>
  <c r="U169" i="28"/>
  <c r="A169" i="32"/>
  <c r="J169" i="32"/>
  <c r="A169" i="30"/>
  <c r="J169" i="30"/>
  <c r="B169" i="32"/>
  <c r="H169" i="32"/>
  <c r="C171" i="32"/>
  <c r="S170" i="32"/>
  <c r="AD170" i="32"/>
  <c r="I170" i="32"/>
  <c r="G170" i="32"/>
  <c r="H169" i="30"/>
  <c r="B169" i="30"/>
  <c r="G170" i="30"/>
  <c r="C171" i="30"/>
  <c r="I170" i="30"/>
  <c r="S170" i="30"/>
  <c r="AD170" i="30"/>
  <c r="AM170" i="28"/>
  <c r="AL170" i="28"/>
  <c r="AK170" i="28"/>
  <c r="W171" i="28"/>
  <c r="AL179" i="33"/>
  <c r="AK179" i="33"/>
  <c r="AM179" i="33"/>
  <c r="W180" i="33"/>
  <c r="A169" i="33"/>
  <c r="J169" i="33"/>
  <c r="C171" i="33"/>
  <c r="S170" i="33"/>
  <c r="AD170" i="33"/>
  <c r="G170" i="33"/>
  <c r="I170" i="33"/>
  <c r="H169" i="33"/>
  <c r="B169" i="33"/>
  <c r="M170" i="33"/>
  <c r="L170" i="33"/>
  <c r="Q171" i="33"/>
  <c r="U171" i="33"/>
  <c r="AK178" i="32"/>
  <c r="AM178" i="32"/>
  <c r="AL178" i="32"/>
  <c r="W179" i="32"/>
  <c r="L167" i="32"/>
  <c r="Q168" i="32"/>
  <c r="M167" i="32"/>
  <c r="U168" i="32"/>
  <c r="AK179" i="31"/>
  <c r="AM179" i="31"/>
  <c r="AL179" i="31"/>
  <c r="W180" i="31"/>
  <c r="J169" i="31"/>
  <c r="A169" i="31"/>
  <c r="M168" i="31"/>
  <c r="L168" i="31"/>
  <c r="Q169" i="31"/>
  <c r="U169" i="31"/>
  <c r="I170" i="31"/>
  <c r="S170" i="31"/>
  <c r="AD170" i="31"/>
  <c r="H169" i="31"/>
  <c r="B169" i="31"/>
  <c r="AL178" i="30"/>
  <c r="AM178" i="30"/>
  <c r="AK178" i="30"/>
  <c r="W179" i="30"/>
  <c r="M169" i="30"/>
  <c r="L169" i="30"/>
  <c r="Q170" i="30"/>
  <c r="U170" i="30"/>
  <c r="B170" i="29"/>
  <c r="H170" i="29"/>
  <c r="G171" i="29"/>
  <c r="C172" i="29"/>
  <c r="S171" i="29"/>
  <c r="AD171" i="29"/>
  <c r="I171" i="29"/>
  <c r="J170" i="29"/>
  <c r="A170" i="29"/>
  <c r="AK178" i="29"/>
  <c r="AM178" i="29"/>
  <c r="AL178" i="29"/>
  <c r="W179" i="29"/>
  <c r="L173" i="29"/>
  <c r="Q174" i="29"/>
  <c r="M173" i="29"/>
  <c r="U174" i="29"/>
  <c r="B169" i="28"/>
  <c r="H169" i="28"/>
  <c r="A169" i="28"/>
  <c r="J169" i="28"/>
  <c r="C171" i="28"/>
  <c r="S170" i="28"/>
  <c r="AD170" i="28"/>
  <c r="G170" i="28"/>
  <c r="I170" i="28"/>
  <c r="M169" i="28"/>
  <c r="L169" i="28"/>
  <c r="Q170" i="28"/>
  <c r="U170" i="28"/>
  <c r="J170" i="30"/>
  <c r="A170" i="30"/>
  <c r="S171" i="32"/>
  <c r="AD171" i="32"/>
  <c r="C172" i="32"/>
  <c r="G171" i="32"/>
  <c r="I171" i="32"/>
  <c r="G171" i="30"/>
  <c r="I171" i="30"/>
  <c r="S171" i="30"/>
  <c r="AD171" i="30"/>
  <c r="C172" i="30"/>
  <c r="B170" i="32"/>
  <c r="H170" i="32"/>
  <c r="H170" i="30"/>
  <c r="B170" i="30"/>
  <c r="A170" i="32"/>
  <c r="J170" i="32"/>
  <c r="AM171" i="28"/>
  <c r="AL171" i="28"/>
  <c r="AK171" i="28"/>
  <c r="W172" i="28"/>
  <c r="AK180" i="33"/>
  <c r="AM180" i="33"/>
  <c r="AL180" i="33"/>
  <c r="W181" i="33"/>
  <c r="M171" i="33"/>
  <c r="L171" i="33"/>
  <c r="Q172" i="33"/>
  <c r="U172" i="33"/>
  <c r="G171" i="33"/>
  <c r="S171" i="33"/>
  <c r="AD171" i="33"/>
  <c r="I171" i="33"/>
  <c r="C172" i="33"/>
  <c r="J170" i="33"/>
  <c r="A170" i="33"/>
  <c r="B170" i="33"/>
  <c r="H170" i="33"/>
  <c r="AK179" i="32"/>
  <c r="AM179" i="32"/>
  <c r="AL179" i="32"/>
  <c r="W180" i="32"/>
  <c r="M168" i="32"/>
  <c r="L168" i="32"/>
  <c r="Q169" i="32"/>
  <c r="U169" i="32"/>
  <c r="AM180" i="31"/>
  <c r="AK180" i="31"/>
  <c r="AL180" i="31"/>
  <c r="W181" i="31"/>
  <c r="B170" i="31"/>
  <c r="H170" i="31"/>
  <c r="S171" i="31"/>
  <c r="AD171" i="31"/>
  <c r="C172" i="31"/>
  <c r="I171" i="31"/>
  <c r="L169" i="31"/>
  <c r="Q170" i="31"/>
  <c r="M169" i="31"/>
  <c r="U170" i="31"/>
  <c r="A170" i="31"/>
  <c r="J170" i="31"/>
  <c r="M170" i="30"/>
  <c r="L170" i="30"/>
  <c r="Q171" i="30"/>
  <c r="U171" i="30"/>
  <c r="AL179" i="30"/>
  <c r="AM179" i="30"/>
  <c r="AK179" i="30"/>
  <c r="W180" i="30"/>
  <c r="AL179" i="29"/>
  <c r="AK179" i="29"/>
  <c r="AM179" i="29"/>
  <c r="W180" i="29"/>
  <c r="I172" i="29"/>
  <c r="C173" i="29"/>
  <c r="G172" i="29"/>
  <c r="S172" i="29"/>
  <c r="AD172" i="29"/>
  <c r="M174" i="29"/>
  <c r="L174" i="29"/>
  <c r="Q175" i="29"/>
  <c r="U175" i="29"/>
  <c r="B171" i="29"/>
  <c r="H171" i="29"/>
  <c r="J171" i="29"/>
  <c r="A171" i="29"/>
  <c r="C172" i="28"/>
  <c r="G171" i="28"/>
  <c r="S171" i="28"/>
  <c r="AD171" i="28"/>
  <c r="I171" i="28"/>
  <c r="A170" i="28"/>
  <c r="J170" i="28"/>
  <c r="H170" i="28"/>
  <c r="B170" i="28"/>
  <c r="M170" i="28"/>
  <c r="L170" i="28"/>
  <c r="Q171" i="28"/>
  <c r="U171" i="28"/>
  <c r="J171" i="30"/>
  <c r="A171" i="30"/>
  <c r="C173" i="32"/>
  <c r="S172" i="32"/>
  <c r="AD172" i="32"/>
  <c r="I172" i="32"/>
  <c r="G172" i="32"/>
  <c r="B171" i="30"/>
  <c r="H171" i="30"/>
  <c r="C173" i="30"/>
  <c r="I172" i="30"/>
  <c r="S172" i="30"/>
  <c r="AD172" i="30"/>
  <c r="G172" i="30"/>
  <c r="A171" i="32"/>
  <c r="J171" i="32"/>
  <c r="B171" i="32"/>
  <c r="H171" i="32"/>
  <c r="AK172" i="28"/>
  <c r="AM172" i="28"/>
  <c r="AL172" i="28"/>
  <c r="W173" i="28"/>
  <c r="B171" i="33"/>
  <c r="H171" i="33"/>
  <c r="AK181" i="33"/>
  <c r="AM181" i="33"/>
  <c r="AL181" i="33"/>
  <c r="W182" i="33"/>
  <c r="I172" i="33"/>
  <c r="C173" i="33"/>
  <c r="G172" i="33"/>
  <c r="S172" i="33"/>
  <c r="AD172" i="33"/>
  <c r="M172" i="33"/>
  <c r="L172" i="33"/>
  <c r="Q173" i="33"/>
  <c r="U173" i="33"/>
  <c r="J171" i="33"/>
  <c r="A171" i="33"/>
  <c r="AM180" i="32"/>
  <c r="AL180" i="32"/>
  <c r="AK180" i="32"/>
  <c r="W181" i="32"/>
  <c r="L169" i="32"/>
  <c r="Q170" i="32"/>
  <c r="M169" i="32"/>
  <c r="U170" i="32"/>
  <c r="AL181" i="31"/>
  <c r="AK181" i="31"/>
  <c r="AM181" i="31"/>
  <c r="W182" i="31"/>
  <c r="J171" i="31"/>
  <c r="A171" i="31"/>
  <c r="H171" i="31"/>
  <c r="B171" i="31"/>
  <c r="M170" i="31"/>
  <c r="L170" i="31"/>
  <c r="Q171" i="31"/>
  <c r="U171" i="31"/>
  <c r="I172" i="31"/>
  <c r="C173" i="31"/>
  <c r="S172" i="31"/>
  <c r="AD172" i="31"/>
  <c r="G172" i="31"/>
  <c r="M171" i="30"/>
  <c r="L171" i="30"/>
  <c r="Q172" i="30"/>
  <c r="U172" i="30"/>
  <c r="AM180" i="30"/>
  <c r="AK180" i="30"/>
  <c r="AL180" i="30"/>
  <c r="W181" i="30"/>
  <c r="J172" i="29"/>
  <c r="A172" i="29"/>
  <c r="AM180" i="29"/>
  <c r="AL180" i="29"/>
  <c r="AK180" i="29"/>
  <c r="W181" i="29"/>
  <c r="M175" i="29"/>
  <c r="L175" i="29"/>
  <c r="Q176" i="29"/>
  <c r="U176" i="29"/>
  <c r="B172" i="29"/>
  <c r="H172" i="29"/>
  <c r="G173" i="29"/>
  <c r="C174" i="29"/>
  <c r="S173" i="29"/>
  <c r="AD173" i="29"/>
  <c r="I173" i="29"/>
  <c r="B171" i="28"/>
  <c r="H171" i="28"/>
  <c r="G172" i="28"/>
  <c r="S172" i="28"/>
  <c r="AD172" i="28"/>
  <c r="I172" i="28"/>
  <c r="C173" i="28"/>
  <c r="A171" i="28"/>
  <c r="J171" i="28"/>
  <c r="M171" i="28"/>
  <c r="L171" i="28"/>
  <c r="Q172" i="28"/>
  <c r="U172" i="28"/>
  <c r="B172" i="30"/>
  <c r="H172" i="30"/>
  <c r="C174" i="32"/>
  <c r="G173" i="32"/>
  <c r="S173" i="32"/>
  <c r="AD173" i="32"/>
  <c r="I173" i="32"/>
  <c r="J172" i="30"/>
  <c r="A172" i="30"/>
  <c r="B172" i="32"/>
  <c r="H172" i="32"/>
  <c r="I173" i="30"/>
  <c r="C174" i="30"/>
  <c r="G173" i="30"/>
  <c r="S173" i="30"/>
  <c r="AD173" i="30"/>
  <c r="A172" i="32"/>
  <c r="J172" i="32"/>
  <c r="AM173" i="28"/>
  <c r="AK173" i="28"/>
  <c r="AL173" i="28"/>
  <c r="W174" i="28"/>
  <c r="G173" i="33"/>
  <c r="S173" i="33"/>
  <c r="AD173" i="33"/>
  <c r="I173" i="33"/>
  <c r="C174" i="33"/>
  <c r="A172" i="33"/>
  <c r="J172" i="33"/>
  <c r="AL182" i="33"/>
  <c r="AM182" i="33"/>
  <c r="AK182" i="33"/>
  <c r="W183" i="33"/>
  <c r="M173" i="33"/>
  <c r="L173" i="33"/>
  <c r="Q174" i="33"/>
  <c r="U174" i="33"/>
  <c r="B172" i="33"/>
  <c r="H172" i="33"/>
  <c r="AM181" i="32"/>
  <c r="AL181" i="32"/>
  <c r="AK181" i="32"/>
  <c r="W182" i="32"/>
  <c r="M170" i="32"/>
  <c r="L170" i="32"/>
  <c r="Q171" i="32"/>
  <c r="U171" i="32"/>
  <c r="A172" i="31"/>
  <c r="J172" i="31"/>
  <c r="AL182" i="31"/>
  <c r="AM182" i="31"/>
  <c r="AK182" i="31"/>
  <c r="W183" i="31"/>
  <c r="B172" i="31"/>
  <c r="H172" i="31"/>
  <c r="L171" i="31"/>
  <c r="Q172" i="31"/>
  <c r="M171" i="31"/>
  <c r="U172" i="31"/>
  <c r="C174" i="31"/>
  <c r="G173" i="31"/>
  <c r="S173" i="31"/>
  <c r="AD173" i="31"/>
  <c r="I173" i="31"/>
  <c r="AK181" i="30"/>
  <c r="AL181" i="30"/>
  <c r="AM181" i="30"/>
  <c r="W182" i="30"/>
  <c r="M172" i="30"/>
  <c r="L172" i="30"/>
  <c r="Q173" i="30"/>
  <c r="U173" i="30"/>
  <c r="B173" i="29"/>
  <c r="H173" i="29"/>
  <c r="J173" i="29"/>
  <c r="A173" i="29"/>
  <c r="AL181" i="29"/>
  <c r="AK181" i="29"/>
  <c r="AM181" i="29"/>
  <c r="W182" i="29"/>
  <c r="I174" i="29"/>
  <c r="C175" i="29"/>
  <c r="G174" i="29"/>
  <c r="S174" i="29"/>
  <c r="AD174" i="29"/>
  <c r="L176" i="29"/>
  <c r="Q177" i="29"/>
  <c r="M176" i="29"/>
  <c r="U177" i="29"/>
  <c r="G173" i="28"/>
  <c r="S173" i="28"/>
  <c r="AD173" i="28"/>
  <c r="I173" i="28"/>
  <c r="C174" i="28"/>
  <c r="A172" i="28"/>
  <c r="J172" i="28"/>
  <c r="B172" i="28"/>
  <c r="H172" i="28"/>
  <c r="M172" i="28"/>
  <c r="L172" i="28"/>
  <c r="Q173" i="28"/>
  <c r="U173" i="28"/>
  <c r="I174" i="30"/>
  <c r="S174" i="30"/>
  <c r="AD174" i="30"/>
  <c r="G174" i="30"/>
  <c r="C175" i="30"/>
  <c r="B173" i="32"/>
  <c r="H173" i="32"/>
  <c r="A173" i="30"/>
  <c r="J173" i="30"/>
  <c r="C175" i="32"/>
  <c r="I174" i="32"/>
  <c r="S174" i="32"/>
  <c r="AD174" i="32"/>
  <c r="G174" i="32"/>
  <c r="A173" i="32"/>
  <c r="J173" i="32"/>
  <c r="H173" i="30"/>
  <c r="B173" i="30"/>
  <c r="AM174" i="28"/>
  <c r="AL174" i="28"/>
  <c r="AK174" i="28"/>
  <c r="W175" i="28"/>
  <c r="I174" i="33"/>
  <c r="C175" i="33"/>
  <c r="G174" i="33"/>
  <c r="S174" i="33"/>
  <c r="AD174" i="33"/>
  <c r="J173" i="33"/>
  <c r="A173" i="33"/>
  <c r="AK183" i="33"/>
  <c r="AL183" i="33"/>
  <c r="AM183" i="33"/>
  <c r="W184" i="33"/>
  <c r="M174" i="33"/>
  <c r="L174" i="33"/>
  <c r="Q175" i="33"/>
  <c r="U175" i="33"/>
  <c r="B173" i="33"/>
  <c r="H173" i="33"/>
  <c r="L171" i="32"/>
  <c r="Q172" i="32"/>
  <c r="M171" i="32"/>
  <c r="U172" i="32"/>
  <c r="AL182" i="32"/>
  <c r="AK182" i="32"/>
  <c r="AM182" i="32"/>
  <c r="W183" i="32"/>
  <c r="S174" i="31"/>
  <c r="AD174" i="31"/>
  <c r="I174" i="31"/>
  <c r="C175" i="31"/>
  <c r="G174" i="31"/>
  <c r="H173" i="31"/>
  <c r="B173" i="31"/>
  <c r="J173" i="31"/>
  <c r="A173" i="31"/>
  <c r="M172" i="31"/>
  <c r="L172" i="31"/>
  <c r="Q173" i="31"/>
  <c r="U173" i="31"/>
  <c r="AK183" i="31"/>
  <c r="AL183" i="31"/>
  <c r="AM183" i="31"/>
  <c r="W184" i="31"/>
  <c r="M173" i="30"/>
  <c r="L173" i="30"/>
  <c r="Q174" i="30"/>
  <c r="U174" i="30"/>
  <c r="AL182" i="30"/>
  <c r="AM182" i="30"/>
  <c r="AK182" i="30"/>
  <c r="W183" i="30"/>
  <c r="AK182" i="29"/>
  <c r="AM182" i="29"/>
  <c r="AL182" i="29"/>
  <c r="W183" i="29"/>
  <c r="M177" i="29"/>
  <c r="L177" i="29"/>
  <c r="Q178" i="29"/>
  <c r="U178" i="29"/>
  <c r="B174" i="29"/>
  <c r="H174" i="29"/>
  <c r="S175" i="29"/>
  <c r="AD175" i="29"/>
  <c r="I175" i="29"/>
  <c r="C176" i="29"/>
  <c r="G175" i="29"/>
  <c r="J174" i="29"/>
  <c r="A174" i="29"/>
  <c r="B173" i="28"/>
  <c r="H173" i="28"/>
  <c r="S174" i="28"/>
  <c r="AD174" i="28"/>
  <c r="I174" i="28"/>
  <c r="C175" i="28"/>
  <c r="G174" i="28"/>
  <c r="J173" i="28"/>
  <c r="A173" i="28"/>
  <c r="M173" i="28"/>
  <c r="L173" i="28"/>
  <c r="Q174" i="28"/>
  <c r="U174" i="28"/>
  <c r="B174" i="32"/>
  <c r="H174" i="32"/>
  <c r="C176" i="30"/>
  <c r="G175" i="30"/>
  <c r="S175" i="30"/>
  <c r="AD175" i="30"/>
  <c r="I175" i="30"/>
  <c r="H174" i="30"/>
  <c r="B174" i="30"/>
  <c r="A174" i="32"/>
  <c r="J174" i="32"/>
  <c r="G175" i="32"/>
  <c r="S175" i="32"/>
  <c r="AD175" i="32"/>
  <c r="I175" i="32"/>
  <c r="C176" i="32"/>
  <c r="J174" i="30"/>
  <c r="A174" i="30"/>
  <c r="AM175" i="28"/>
  <c r="AL175" i="28"/>
  <c r="AK175" i="28"/>
  <c r="W176" i="28"/>
  <c r="B174" i="33"/>
  <c r="H174" i="33"/>
  <c r="AM184" i="33"/>
  <c r="AL184" i="33"/>
  <c r="AK184" i="33"/>
  <c r="W185" i="33"/>
  <c r="S175" i="33"/>
  <c r="AD175" i="33"/>
  <c r="F175" i="33"/>
  <c r="R175" i="33"/>
  <c r="I175" i="33"/>
  <c r="C176" i="33"/>
  <c r="G175" i="33"/>
  <c r="M175" i="33"/>
  <c r="L175" i="33"/>
  <c r="Q176" i="33"/>
  <c r="U176" i="33"/>
  <c r="A174" i="33"/>
  <c r="J174" i="33"/>
  <c r="M172" i="32"/>
  <c r="L172" i="32"/>
  <c r="Q173" i="32"/>
  <c r="U173" i="32"/>
  <c r="AL183" i="32"/>
  <c r="AM183" i="32"/>
  <c r="AK183" i="32"/>
  <c r="W184" i="32"/>
  <c r="AM184" i="31"/>
  <c r="AK184" i="31"/>
  <c r="AL184" i="31"/>
  <c r="W185" i="31"/>
  <c r="L173" i="31"/>
  <c r="Q174" i="31"/>
  <c r="M173" i="31"/>
  <c r="U174" i="31"/>
  <c r="G175" i="31"/>
  <c r="S175" i="31"/>
  <c r="AD175" i="31"/>
  <c r="I175" i="31"/>
  <c r="C176" i="31"/>
  <c r="J174" i="31"/>
  <c r="A174" i="31"/>
  <c r="B174" i="31"/>
  <c r="H174" i="31"/>
  <c r="M174" i="30"/>
  <c r="L174" i="30"/>
  <c r="Q175" i="30"/>
  <c r="U175" i="30"/>
  <c r="AM183" i="30"/>
  <c r="AK183" i="30"/>
  <c r="AL183" i="30"/>
  <c r="W184" i="30"/>
  <c r="J175" i="29"/>
  <c r="A175" i="29"/>
  <c r="AM183" i="29"/>
  <c r="AL183" i="29"/>
  <c r="AK183" i="29"/>
  <c r="W184" i="29"/>
  <c r="M178" i="29"/>
  <c r="L178" i="29"/>
  <c r="Q179" i="29"/>
  <c r="U179" i="29"/>
  <c r="C177" i="29"/>
  <c r="G176" i="29"/>
  <c r="I176" i="29"/>
  <c r="S176" i="29"/>
  <c r="AD176" i="29"/>
  <c r="B175" i="29"/>
  <c r="H175" i="29"/>
  <c r="B174" i="28"/>
  <c r="H174" i="28"/>
  <c r="S175" i="28"/>
  <c r="AD175" i="28"/>
  <c r="C176" i="28"/>
  <c r="I175" i="28"/>
  <c r="G175" i="28"/>
  <c r="J174" i="28"/>
  <c r="A174" i="28"/>
  <c r="M174" i="28"/>
  <c r="L174" i="28"/>
  <c r="Q175" i="28"/>
  <c r="U175" i="28"/>
  <c r="C177" i="32"/>
  <c r="I176" i="32"/>
  <c r="G176" i="32"/>
  <c r="S176" i="32"/>
  <c r="AD176" i="32"/>
  <c r="H175" i="32"/>
  <c r="B175" i="32"/>
  <c r="H175" i="30"/>
  <c r="B175" i="30"/>
  <c r="I176" i="30"/>
  <c r="G176" i="30"/>
  <c r="S176" i="30"/>
  <c r="AD176" i="30"/>
  <c r="C177" i="30"/>
  <c r="J175" i="32"/>
  <c r="A175" i="32"/>
  <c r="J175" i="30"/>
  <c r="A175" i="30"/>
  <c r="AM176" i="28"/>
  <c r="AK176" i="28"/>
  <c r="AL176" i="28"/>
  <c r="W177" i="28"/>
  <c r="H175" i="33"/>
  <c r="B175" i="33"/>
  <c r="M176" i="33"/>
  <c r="L176" i="33"/>
  <c r="Q177" i="33"/>
  <c r="U177" i="33"/>
  <c r="G176" i="33"/>
  <c r="S176" i="33"/>
  <c r="AD176" i="33"/>
  <c r="F176" i="33"/>
  <c r="R176" i="33"/>
  <c r="I176" i="33"/>
  <c r="C177" i="33"/>
  <c r="AM185" i="33"/>
  <c r="AK185" i="33"/>
  <c r="AL185" i="33"/>
  <c r="W186" i="33"/>
  <c r="J175" i="33"/>
  <c r="A175" i="33"/>
  <c r="M173" i="32"/>
  <c r="L173" i="32"/>
  <c r="Q174" i="32"/>
  <c r="U174" i="32"/>
  <c r="AM184" i="32"/>
  <c r="AL184" i="32"/>
  <c r="AK184" i="32"/>
  <c r="W185" i="32"/>
  <c r="B175" i="31"/>
  <c r="H175" i="31"/>
  <c r="C177" i="31"/>
  <c r="I176" i="31"/>
  <c r="S176" i="31"/>
  <c r="AD176" i="31"/>
  <c r="G176" i="31"/>
  <c r="L174" i="31"/>
  <c r="Q175" i="31"/>
  <c r="M174" i="31"/>
  <c r="U175" i="31"/>
  <c r="AK185" i="31"/>
  <c r="AM185" i="31"/>
  <c r="AL185" i="31"/>
  <c r="W186" i="31"/>
  <c r="A175" i="31"/>
  <c r="J175" i="31"/>
  <c r="M175" i="30"/>
  <c r="L175" i="30"/>
  <c r="Q176" i="30"/>
  <c r="U176" i="30"/>
  <c r="AM184" i="30"/>
  <c r="AK184" i="30"/>
  <c r="AL184" i="30"/>
  <c r="W185" i="30"/>
  <c r="A176" i="29"/>
  <c r="J176" i="29"/>
  <c r="H176" i="29"/>
  <c r="B176" i="29"/>
  <c r="I177" i="29"/>
  <c r="C178" i="29"/>
  <c r="S177" i="29"/>
  <c r="AD177" i="29"/>
  <c r="G177" i="29"/>
  <c r="AK184" i="29"/>
  <c r="AM184" i="29"/>
  <c r="AL184" i="29"/>
  <c r="W185" i="29"/>
  <c r="L179" i="29"/>
  <c r="Q180" i="29"/>
  <c r="M179" i="29"/>
  <c r="U180" i="29"/>
  <c r="J175" i="28"/>
  <c r="A175" i="28"/>
  <c r="S176" i="28"/>
  <c r="AD176" i="28"/>
  <c r="I176" i="28"/>
  <c r="C177" i="28"/>
  <c r="G176" i="28"/>
  <c r="H175" i="28"/>
  <c r="B175" i="28"/>
  <c r="L175" i="28"/>
  <c r="Q176" i="28"/>
  <c r="M175" i="28"/>
  <c r="U176" i="28"/>
  <c r="B176" i="30"/>
  <c r="H176" i="30"/>
  <c r="J176" i="30"/>
  <c r="A176" i="30"/>
  <c r="H176" i="32"/>
  <c r="B176" i="32"/>
  <c r="S177" i="30"/>
  <c r="AD177" i="30"/>
  <c r="C178" i="30"/>
  <c r="G177" i="30"/>
  <c r="I177" i="30"/>
  <c r="A176" i="32"/>
  <c r="J176" i="32"/>
  <c r="G177" i="32"/>
  <c r="C178" i="32"/>
  <c r="I177" i="32"/>
  <c r="S177" i="32"/>
  <c r="AD177" i="32"/>
  <c r="AM177" i="28"/>
  <c r="AL177" i="28"/>
  <c r="AK177" i="28"/>
  <c r="W178" i="28"/>
  <c r="AK186" i="33"/>
  <c r="AM186" i="33"/>
  <c r="AL186" i="33"/>
  <c r="W187" i="33"/>
  <c r="C178" i="33"/>
  <c r="G177" i="33"/>
  <c r="S177" i="33"/>
  <c r="AD177" i="33"/>
  <c r="F177" i="33"/>
  <c r="R177" i="33"/>
  <c r="I177" i="33"/>
  <c r="H176" i="33"/>
  <c r="B176" i="33"/>
  <c r="A176" i="33"/>
  <c r="J176" i="33"/>
  <c r="L177" i="33"/>
  <c r="Q178" i="33"/>
  <c r="M177" i="33"/>
  <c r="U178" i="33"/>
  <c r="AM185" i="32"/>
  <c r="AL185" i="32"/>
  <c r="AK185" i="32"/>
  <c r="W186" i="32"/>
  <c r="M174" i="32"/>
  <c r="L174" i="32"/>
  <c r="Q175" i="32"/>
  <c r="U175" i="32"/>
  <c r="I177" i="31"/>
  <c r="C178" i="31"/>
  <c r="S177" i="31"/>
  <c r="AD177" i="31"/>
  <c r="G177" i="31"/>
  <c r="A176" i="31"/>
  <c r="J176" i="31"/>
  <c r="M175" i="31"/>
  <c r="L175" i="31"/>
  <c r="Q176" i="31"/>
  <c r="U176" i="31"/>
  <c r="H176" i="31"/>
  <c r="B176" i="31"/>
  <c r="AK186" i="31"/>
  <c r="AL186" i="31"/>
  <c r="AM186" i="31"/>
  <c r="W187" i="31"/>
  <c r="M176" i="30"/>
  <c r="L176" i="30"/>
  <c r="Q177" i="30"/>
  <c r="U177" i="30"/>
  <c r="AL185" i="30"/>
  <c r="AM185" i="30"/>
  <c r="AK185" i="30"/>
  <c r="W186" i="30"/>
  <c r="M180" i="29"/>
  <c r="L180" i="29"/>
  <c r="Q181" i="29"/>
  <c r="U181" i="29"/>
  <c r="H177" i="29"/>
  <c r="B177" i="29"/>
  <c r="AL185" i="29"/>
  <c r="AM185" i="29"/>
  <c r="AK185" i="29"/>
  <c r="W186" i="29"/>
  <c r="G178" i="29"/>
  <c r="S178" i="29"/>
  <c r="AD178" i="29"/>
  <c r="I178" i="29"/>
  <c r="C179" i="29"/>
  <c r="J177" i="29"/>
  <c r="A177" i="29"/>
  <c r="C178" i="28"/>
  <c r="S177" i="28"/>
  <c r="AD177" i="28"/>
  <c r="G177" i="28"/>
  <c r="I177" i="28"/>
  <c r="A176" i="28"/>
  <c r="J176" i="28"/>
  <c r="B176" i="28"/>
  <c r="H176" i="28"/>
  <c r="M176" i="28"/>
  <c r="L176" i="28"/>
  <c r="Q177" i="28"/>
  <c r="U177" i="28"/>
  <c r="J177" i="32"/>
  <c r="A177" i="32"/>
  <c r="C179" i="32"/>
  <c r="I178" i="32"/>
  <c r="S178" i="32"/>
  <c r="AD178" i="32"/>
  <c r="G178" i="32"/>
  <c r="A177" i="30"/>
  <c r="J177" i="30"/>
  <c r="H177" i="32"/>
  <c r="B177" i="32"/>
  <c r="B177" i="30"/>
  <c r="H177" i="30"/>
  <c r="S178" i="30"/>
  <c r="AD178" i="30"/>
  <c r="C179" i="30"/>
  <c r="G178" i="30"/>
  <c r="I178" i="30"/>
  <c r="AM178" i="28"/>
  <c r="AL178" i="28"/>
  <c r="AK178" i="28"/>
  <c r="W179" i="28"/>
  <c r="M178" i="33"/>
  <c r="L178" i="33"/>
  <c r="Q179" i="33"/>
  <c r="U179" i="33"/>
  <c r="AL187" i="33"/>
  <c r="AK187" i="33"/>
  <c r="AM187" i="33"/>
  <c r="W188" i="33"/>
  <c r="H177" i="33"/>
  <c r="B177" i="33"/>
  <c r="A177" i="33"/>
  <c r="J177" i="33"/>
  <c r="I178" i="33"/>
  <c r="C179" i="33"/>
  <c r="G178" i="33"/>
  <c r="S178" i="33"/>
  <c r="AD178" i="33"/>
  <c r="F178" i="33"/>
  <c r="R178" i="33"/>
  <c r="M175" i="32"/>
  <c r="L175" i="32"/>
  <c r="Q176" i="32"/>
  <c r="U176" i="32"/>
  <c r="AM186" i="32"/>
  <c r="AL186" i="32"/>
  <c r="AK186" i="32"/>
  <c r="W187" i="32"/>
  <c r="AL187" i="31"/>
  <c r="AK187" i="31"/>
  <c r="AM187" i="31"/>
  <c r="W188" i="31"/>
  <c r="C179" i="31"/>
  <c r="S178" i="31"/>
  <c r="AD178" i="31"/>
  <c r="I178" i="31"/>
  <c r="G178" i="31"/>
  <c r="L176" i="31"/>
  <c r="Q177" i="31"/>
  <c r="M176" i="31"/>
  <c r="U177" i="31"/>
  <c r="B177" i="31"/>
  <c r="H177" i="31"/>
  <c r="J177" i="31"/>
  <c r="A177" i="31"/>
  <c r="L177" i="30"/>
  <c r="Q178" i="30"/>
  <c r="M177" i="30"/>
  <c r="U178" i="30"/>
  <c r="AL186" i="30"/>
  <c r="AK186" i="30"/>
  <c r="AM186" i="30"/>
  <c r="W187" i="30"/>
  <c r="M181" i="29"/>
  <c r="L181" i="29"/>
  <c r="Q182" i="29"/>
  <c r="U182" i="29"/>
  <c r="C180" i="29"/>
  <c r="G179" i="29"/>
  <c r="S179" i="29"/>
  <c r="AD179" i="29"/>
  <c r="I179" i="29"/>
  <c r="B178" i="29"/>
  <c r="H178" i="29"/>
  <c r="A178" i="29"/>
  <c r="J178" i="29"/>
  <c r="AL186" i="29"/>
  <c r="AM186" i="29"/>
  <c r="AK186" i="29"/>
  <c r="W187" i="29"/>
  <c r="A177" i="28"/>
  <c r="J177" i="28"/>
  <c r="S178" i="28"/>
  <c r="AD178" i="28"/>
  <c r="I178" i="28"/>
  <c r="G178" i="28"/>
  <c r="C179" i="28"/>
  <c r="H177" i="28"/>
  <c r="B177" i="28"/>
  <c r="M177" i="28"/>
  <c r="L177" i="28"/>
  <c r="Q178" i="28"/>
  <c r="U178" i="28"/>
  <c r="J178" i="32"/>
  <c r="A178" i="32"/>
  <c r="S179" i="30"/>
  <c r="AD179" i="30"/>
  <c r="I179" i="30"/>
  <c r="G179" i="30"/>
  <c r="C180" i="30"/>
  <c r="H178" i="32"/>
  <c r="B178" i="32"/>
  <c r="G179" i="32"/>
  <c r="C180" i="32"/>
  <c r="I179" i="32"/>
  <c r="S179" i="32"/>
  <c r="AD179" i="32"/>
  <c r="A178" i="30"/>
  <c r="J178" i="30"/>
  <c r="H178" i="30"/>
  <c r="B178" i="30"/>
  <c r="AL179" i="28"/>
  <c r="AM179" i="28"/>
  <c r="AK179" i="28"/>
  <c r="W180" i="28"/>
  <c r="AM188" i="33"/>
  <c r="AL188" i="33"/>
  <c r="AK188" i="33"/>
  <c r="W189" i="33"/>
  <c r="M179" i="33"/>
  <c r="L179" i="33"/>
  <c r="Q180" i="33"/>
  <c r="U180" i="33"/>
  <c r="H178" i="33"/>
  <c r="B178" i="33"/>
  <c r="A178" i="33"/>
  <c r="J178" i="33"/>
  <c r="S179" i="33"/>
  <c r="AD179" i="33"/>
  <c r="F179" i="33"/>
  <c r="R179" i="33"/>
  <c r="I179" i="33"/>
  <c r="C180" i="33"/>
  <c r="G179" i="33"/>
  <c r="AM187" i="32"/>
  <c r="AL187" i="32"/>
  <c r="AK187" i="32"/>
  <c r="W188" i="32"/>
  <c r="L176" i="32"/>
  <c r="Q177" i="32"/>
  <c r="M176" i="32"/>
  <c r="U177" i="32"/>
  <c r="M177" i="31"/>
  <c r="L177" i="31"/>
  <c r="Q178" i="31"/>
  <c r="U178" i="31"/>
  <c r="J178" i="31"/>
  <c r="A178" i="31"/>
  <c r="AM188" i="31"/>
  <c r="AK188" i="31"/>
  <c r="AL188" i="31"/>
  <c r="W189" i="31"/>
  <c r="S179" i="31"/>
  <c r="AD179" i="31"/>
  <c r="I179" i="31"/>
  <c r="G179" i="31"/>
  <c r="C180" i="31"/>
  <c r="H178" i="31"/>
  <c r="B178" i="31"/>
  <c r="AM187" i="30"/>
  <c r="AK187" i="30"/>
  <c r="AL187" i="30"/>
  <c r="W188" i="30"/>
  <c r="L178" i="30"/>
  <c r="Q179" i="30"/>
  <c r="M178" i="30"/>
  <c r="U179" i="30"/>
  <c r="AM187" i="29"/>
  <c r="AL187" i="29"/>
  <c r="AK187" i="29"/>
  <c r="W188" i="29"/>
  <c r="A179" i="29"/>
  <c r="J179" i="29"/>
  <c r="I180" i="29"/>
  <c r="C181" i="29"/>
  <c r="G180" i="29"/>
  <c r="S180" i="29"/>
  <c r="AD180" i="29"/>
  <c r="M182" i="29"/>
  <c r="L182" i="29"/>
  <c r="Q183" i="29"/>
  <c r="U183" i="29"/>
  <c r="H179" i="29"/>
  <c r="B179" i="29"/>
  <c r="H178" i="28"/>
  <c r="B178" i="28"/>
  <c r="A178" i="28"/>
  <c r="J178" i="28"/>
  <c r="G179" i="28"/>
  <c r="S179" i="28"/>
  <c r="AD179" i="28"/>
  <c r="C180" i="28"/>
  <c r="I179" i="28"/>
  <c r="M178" i="28"/>
  <c r="L178" i="28"/>
  <c r="Q179" i="28"/>
  <c r="U179" i="28"/>
  <c r="J179" i="32"/>
  <c r="A179" i="32"/>
  <c r="J179" i="30"/>
  <c r="A179" i="30"/>
  <c r="I180" i="32"/>
  <c r="C181" i="32"/>
  <c r="G180" i="32"/>
  <c r="S180" i="32"/>
  <c r="AD180" i="32"/>
  <c r="G180" i="30"/>
  <c r="S180" i="30"/>
  <c r="AD180" i="30"/>
  <c r="C181" i="30"/>
  <c r="I180" i="30"/>
  <c r="H179" i="32"/>
  <c r="B179" i="32"/>
  <c r="H179" i="30"/>
  <c r="B179" i="30"/>
  <c r="AK180" i="28"/>
  <c r="AL180" i="28"/>
  <c r="AM180" i="28"/>
  <c r="W181" i="28"/>
  <c r="H179" i="33"/>
  <c r="B179" i="33"/>
  <c r="AM189" i="33"/>
  <c r="AL189" i="33"/>
  <c r="AK189" i="33"/>
  <c r="W190" i="33"/>
  <c r="G180" i="33"/>
  <c r="S180" i="33"/>
  <c r="AD180" i="33"/>
  <c r="F180" i="33"/>
  <c r="R180" i="33"/>
  <c r="I180" i="33"/>
  <c r="C181" i="33"/>
  <c r="M180" i="33"/>
  <c r="L180" i="33"/>
  <c r="Q181" i="33"/>
  <c r="U181" i="33"/>
  <c r="J179" i="33"/>
  <c r="A179" i="33"/>
  <c r="AL188" i="32"/>
  <c r="AM188" i="32"/>
  <c r="AK188" i="32"/>
  <c r="W189" i="32"/>
  <c r="L177" i="32"/>
  <c r="Q178" i="32"/>
  <c r="M177" i="32"/>
  <c r="U178" i="32"/>
  <c r="L178" i="31"/>
  <c r="Q179" i="31"/>
  <c r="M178" i="31"/>
  <c r="U179" i="31"/>
  <c r="J179" i="31"/>
  <c r="A179" i="31"/>
  <c r="G180" i="31"/>
  <c r="S180" i="31"/>
  <c r="AD180" i="31"/>
  <c r="C181" i="31"/>
  <c r="I180" i="31"/>
  <c r="H179" i="31"/>
  <c r="B179" i="31"/>
  <c r="AK189" i="31"/>
  <c r="AL189" i="31"/>
  <c r="AM189" i="31"/>
  <c r="W190" i="31"/>
  <c r="AM188" i="30"/>
  <c r="AK188" i="30"/>
  <c r="AL188" i="30"/>
  <c r="W189" i="30"/>
  <c r="M179" i="30"/>
  <c r="L179" i="30"/>
  <c r="Q180" i="30"/>
  <c r="U180" i="30"/>
  <c r="S181" i="29"/>
  <c r="AD181" i="29"/>
  <c r="I181" i="29"/>
  <c r="C182" i="29"/>
  <c r="G181" i="29"/>
  <c r="AK188" i="29"/>
  <c r="AM188" i="29"/>
  <c r="AL188" i="29"/>
  <c r="W189" i="29"/>
  <c r="A180" i="29"/>
  <c r="J180" i="29"/>
  <c r="M183" i="29"/>
  <c r="L183" i="29"/>
  <c r="Q184" i="29"/>
  <c r="U184" i="29"/>
  <c r="H180" i="29"/>
  <c r="B180" i="29"/>
  <c r="A179" i="28"/>
  <c r="J179" i="28"/>
  <c r="B179" i="28"/>
  <c r="H179" i="28"/>
  <c r="S180" i="28"/>
  <c r="AD180" i="28"/>
  <c r="G180" i="28"/>
  <c r="C181" i="28"/>
  <c r="I180" i="28"/>
  <c r="L179" i="28"/>
  <c r="Q180" i="28"/>
  <c r="M179" i="28"/>
  <c r="U180" i="28"/>
  <c r="S181" i="30"/>
  <c r="AD181" i="30"/>
  <c r="C182" i="30"/>
  <c r="G181" i="30"/>
  <c r="I181" i="30"/>
  <c r="H180" i="32"/>
  <c r="B180" i="32"/>
  <c r="I181" i="32"/>
  <c r="C182" i="32"/>
  <c r="S181" i="32"/>
  <c r="AD181" i="32"/>
  <c r="G181" i="32"/>
  <c r="J180" i="30"/>
  <c r="A180" i="30"/>
  <c r="H180" i="30"/>
  <c r="B180" i="30"/>
  <c r="A180" i="32"/>
  <c r="J180" i="32"/>
  <c r="AK181" i="28"/>
  <c r="AM181" i="28"/>
  <c r="AL181" i="28"/>
  <c r="W182" i="28"/>
  <c r="G181" i="33"/>
  <c r="S181" i="33"/>
  <c r="AD181" i="33"/>
  <c r="F181" i="33"/>
  <c r="R181" i="33"/>
  <c r="C182" i="33"/>
  <c r="I181" i="33"/>
  <c r="H180" i="33"/>
  <c r="B180" i="33"/>
  <c r="L181" i="33"/>
  <c r="Q182" i="33"/>
  <c r="M181" i="33"/>
  <c r="U182" i="33"/>
  <c r="A180" i="33"/>
  <c r="J180" i="33"/>
  <c r="AL190" i="33"/>
  <c r="AK190" i="33"/>
  <c r="AM190" i="33"/>
  <c r="W191" i="33"/>
  <c r="M178" i="32"/>
  <c r="L178" i="32"/>
  <c r="Q179" i="32"/>
  <c r="U179" i="32"/>
  <c r="AL189" i="32"/>
  <c r="AM189" i="32"/>
  <c r="AK189" i="32"/>
  <c r="W190" i="32"/>
  <c r="AK190" i="31"/>
  <c r="AM190" i="31"/>
  <c r="AL190" i="31"/>
  <c r="W191" i="31"/>
  <c r="A180" i="31"/>
  <c r="J180" i="31"/>
  <c r="H180" i="31"/>
  <c r="B180" i="31"/>
  <c r="M179" i="31"/>
  <c r="L179" i="31"/>
  <c r="Q180" i="31"/>
  <c r="U180" i="31"/>
  <c r="C182" i="31"/>
  <c r="G181" i="31"/>
  <c r="I181" i="31"/>
  <c r="S181" i="31"/>
  <c r="AD181" i="31"/>
  <c r="M180" i="30"/>
  <c r="L180" i="30"/>
  <c r="Q181" i="30"/>
  <c r="U181" i="30"/>
  <c r="AM189" i="30"/>
  <c r="AL189" i="30"/>
  <c r="AK189" i="30"/>
  <c r="W190" i="30"/>
  <c r="G182" i="29"/>
  <c r="S182" i="29"/>
  <c r="AD182" i="29"/>
  <c r="I182" i="29"/>
  <c r="C183" i="29"/>
  <c r="J181" i="29"/>
  <c r="A181" i="29"/>
  <c r="M184" i="29"/>
  <c r="L184" i="29"/>
  <c r="Q185" i="29"/>
  <c r="U185" i="29"/>
  <c r="AL189" i="29"/>
  <c r="AM189" i="29"/>
  <c r="AK189" i="29"/>
  <c r="W190" i="29"/>
  <c r="H181" i="29"/>
  <c r="B181" i="29"/>
  <c r="B180" i="28"/>
  <c r="H180" i="28"/>
  <c r="A180" i="28"/>
  <c r="J180" i="28"/>
  <c r="C182" i="28"/>
  <c r="G181" i="28"/>
  <c r="S181" i="28"/>
  <c r="AD181" i="28"/>
  <c r="I181" i="28"/>
  <c r="M180" i="28"/>
  <c r="L180" i="28"/>
  <c r="Q181" i="28"/>
  <c r="U181" i="28"/>
  <c r="H181" i="32"/>
  <c r="B181" i="32"/>
  <c r="H181" i="30"/>
  <c r="B181" i="30"/>
  <c r="I182" i="30"/>
  <c r="C183" i="30"/>
  <c r="G182" i="30"/>
  <c r="S182" i="30"/>
  <c r="AD182" i="30"/>
  <c r="I182" i="32"/>
  <c r="G182" i="32"/>
  <c r="C183" i="32"/>
  <c r="S182" i="32"/>
  <c r="AD182" i="32"/>
  <c r="J181" i="32"/>
  <c r="A181" i="32"/>
  <c r="A181" i="30"/>
  <c r="J181" i="30"/>
  <c r="AK182" i="28"/>
  <c r="AL182" i="28"/>
  <c r="AM182" i="28"/>
  <c r="W183" i="28"/>
  <c r="AL191" i="33"/>
  <c r="AK191" i="33"/>
  <c r="AM191" i="33"/>
  <c r="W192" i="33"/>
  <c r="C183" i="33"/>
  <c r="I182" i="33"/>
  <c r="S182" i="33"/>
  <c r="AD182" i="33"/>
  <c r="G182" i="33"/>
  <c r="F182" i="33"/>
  <c r="R182" i="33"/>
  <c r="L182" i="33"/>
  <c r="Q183" i="33"/>
  <c r="M182" i="33"/>
  <c r="U183" i="33"/>
  <c r="A181" i="33"/>
  <c r="J181" i="33"/>
  <c r="H181" i="33"/>
  <c r="B181" i="33"/>
  <c r="L179" i="32"/>
  <c r="Q180" i="32"/>
  <c r="M179" i="32"/>
  <c r="U180" i="32"/>
  <c r="AM190" i="32"/>
  <c r="AK190" i="32"/>
  <c r="AL190" i="32"/>
  <c r="W191" i="32"/>
  <c r="L180" i="31"/>
  <c r="Q181" i="31"/>
  <c r="M180" i="31"/>
  <c r="U181" i="31"/>
  <c r="I182" i="31"/>
  <c r="C183" i="31"/>
  <c r="S182" i="31"/>
  <c r="AD182" i="31"/>
  <c r="G182" i="31"/>
  <c r="AK191" i="31"/>
  <c r="AM191" i="31"/>
  <c r="AL191" i="31"/>
  <c r="W192" i="31"/>
  <c r="A181" i="31"/>
  <c r="J181" i="31"/>
  <c r="H181" i="31"/>
  <c r="B181" i="31"/>
  <c r="L181" i="30"/>
  <c r="Q182" i="30"/>
  <c r="M181" i="30"/>
  <c r="U182" i="30"/>
  <c r="AM190" i="30"/>
  <c r="AK190" i="30"/>
  <c r="AL190" i="30"/>
  <c r="W191" i="30"/>
  <c r="A182" i="29"/>
  <c r="J182" i="29"/>
  <c r="L185" i="29"/>
  <c r="Q186" i="29"/>
  <c r="M185" i="29"/>
  <c r="U186" i="29"/>
  <c r="AK190" i="29"/>
  <c r="AM190" i="29"/>
  <c r="AL190" i="29"/>
  <c r="W191" i="29"/>
  <c r="I183" i="29"/>
  <c r="S183" i="29"/>
  <c r="AD183" i="29"/>
  <c r="G183" i="29"/>
  <c r="C184" i="29"/>
  <c r="H182" i="29"/>
  <c r="B182" i="29"/>
  <c r="B181" i="28"/>
  <c r="H181" i="28"/>
  <c r="C183" i="28"/>
  <c r="S182" i="28"/>
  <c r="AD182" i="28"/>
  <c r="I182" i="28"/>
  <c r="G182" i="28"/>
  <c r="J181" i="28"/>
  <c r="A181" i="28"/>
  <c r="L181" i="28"/>
  <c r="Q182" i="28"/>
  <c r="M181" i="28"/>
  <c r="U182" i="28"/>
  <c r="B182" i="32"/>
  <c r="H182" i="32"/>
  <c r="A182" i="32"/>
  <c r="J182" i="32"/>
  <c r="H182" i="30"/>
  <c r="B182" i="30"/>
  <c r="C184" i="30"/>
  <c r="I183" i="30"/>
  <c r="S183" i="30"/>
  <c r="AD183" i="30"/>
  <c r="G183" i="30"/>
  <c r="G183" i="32"/>
  <c r="S183" i="32"/>
  <c r="AD183" i="32"/>
  <c r="C184" i="32"/>
  <c r="I183" i="32"/>
  <c r="A182" i="30"/>
  <c r="J182" i="30"/>
  <c r="AK183" i="28"/>
  <c r="AM183" i="28"/>
  <c r="AL183" i="28"/>
  <c r="W184" i="28"/>
  <c r="M183" i="33"/>
  <c r="L183" i="33"/>
  <c r="Q184" i="33"/>
  <c r="U184" i="33"/>
  <c r="H182" i="33"/>
  <c r="B182" i="33"/>
  <c r="AM192" i="33"/>
  <c r="AL192" i="33"/>
  <c r="AK192" i="33"/>
  <c r="W193" i="33"/>
  <c r="A182" i="33"/>
  <c r="J182" i="33"/>
  <c r="C184" i="33"/>
  <c r="I183" i="33"/>
  <c r="S183" i="33"/>
  <c r="AD183" i="33"/>
  <c r="G183" i="33"/>
  <c r="F183" i="33"/>
  <c r="R183" i="33"/>
  <c r="AK191" i="32"/>
  <c r="AL191" i="32"/>
  <c r="AM191" i="32"/>
  <c r="W192" i="32"/>
  <c r="M180" i="32"/>
  <c r="L180" i="32"/>
  <c r="Q181" i="32"/>
  <c r="U181" i="32"/>
  <c r="L181" i="31"/>
  <c r="Q182" i="31"/>
  <c r="M181" i="31"/>
  <c r="U182" i="31"/>
  <c r="AM192" i="31"/>
  <c r="AK192" i="31"/>
  <c r="AL192" i="31"/>
  <c r="W193" i="31"/>
  <c r="J182" i="31"/>
  <c r="A182" i="31"/>
  <c r="H182" i="31"/>
  <c r="B182" i="31"/>
  <c r="S183" i="31"/>
  <c r="AD183" i="31"/>
  <c r="I183" i="31"/>
  <c r="G183" i="31"/>
  <c r="C184" i="31"/>
  <c r="AL191" i="30"/>
  <c r="AK191" i="30"/>
  <c r="AM191" i="30"/>
  <c r="W192" i="30"/>
  <c r="M182" i="30"/>
  <c r="L182" i="30"/>
  <c r="Q183" i="30"/>
  <c r="U183" i="30"/>
  <c r="S184" i="29"/>
  <c r="AD184" i="29"/>
  <c r="C185" i="29"/>
  <c r="G184" i="29"/>
  <c r="I184" i="29"/>
  <c r="H183" i="29"/>
  <c r="B183" i="29"/>
  <c r="A183" i="29"/>
  <c r="J183" i="29"/>
  <c r="AM191" i="29"/>
  <c r="AL191" i="29"/>
  <c r="AK191" i="29"/>
  <c r="W192" i="29"/>
  <c r="L186" i="29"/>
  <c r="Q187" i="29"/>
  <c r="M186" i="29"/>
  <c r="U187" i="29"/>
  <c r="B182" i="28"/>
  <c r="H182" i="28"/>
  <c r="J182" i="28"/>
  <c r="A182" i="28"/>
  <c r="C184" i="28"/>
  <c r="I183" i="28"/>
  <c r="G183" i="28"/>
  <c r="S183" i="28"/>
  <c r="AD183" i="28"/>
  <c r="M182" i="28"/>
  <c r="L182" i="28"/>
  <c r="Q183" i="28"/>
  <c r="U183" i="28"/>
  <c r="J183" i="32"/>
  <c r="A183" i="32"/>
  <c r="H183" i="32"/>
  <c r="B183" i="32"/>
  <c r="G184" i="30"/>
  <c r="I184" i="30"/>
  <c r="C185" i="30"/>
  <c r="S184" i="30"/>
  <c r="AD184" i="30"/>
  <c r="S184" i="32"/>
  <c r="AD184" i="32"/>
  <c r="I184" i="32"/>
  <c r="C185" i="32"/>
  <c r="G184" i="32"/>
  <c r="H183" i="30"/>
  <c r="B183" i="30"/>
  <c r="A183" i="30"/>
  <c r="J183" i="30"/>
  <c r="AM184" i="28"/>
  <c r="AK184" i="28"/>
  <c r="AL184" i="28"/>
  <c r="W185" i="28"/>
  <c r="I184" i="33"/>
  <c r="C185" i="33"/>
  <c r="S184" i="33"/>
  <c r="AD184" i="33"/>
  <c r="F184" i="33"/>
  <c r="R184" i="33"/>
  <c r="G184" i="33"/>
  <c r="B183" i="33"/>
  <c r="H183" i="33"/>
  <c r="M184" i="33"/>
  <c r="L184" i="33"/>
  <c r="Q185" i="33"/>
  <c r="U185" i="33"/>
  <c r="J183" i="33"/>
  <c r="A183" i="33"/>
  <c r="AK193" i="33"/>
  <c r="AL193" i="33"/>
  <c r="AM193" i="33"/>
  <c r="W194" i="33"/>
  <c r="M181" i="32"/>
  <c r="L181" i="32"/>
  <c r="Q182" i="32"/>
  <c r="U182" i="32"/>
  <c r="AL192" i="32"/>
  <c r="AK192" i="32"/>
  <c r="AM192" i="32"/>
  <c r="W193" i="32"/>
  <c r="G184" i="31"/>
  <c r="S184" i="31"/>
  <c r="AD184" i="31"/>
  <c r="C185" i="31"/>
  <c r="I184" i="31"/>
  <c r="H183" i="31"/>
  <c r="B183" i="31"/>
  <c r="AK193" i="31"/>
  <c r="AM193" i="31"/>
  <c r="AL193" i="31"/>
  <c r="W194" i="31"/>
  <c r="M182" i="31"/>
  <c r="L182" i="31"/>
  <c r="Q183" i="31"/>
  <c r="U183" i="31"/>
  <c r="J183" i="31"/>
  <c r="A183" i="31"/>
  <c r="AK192" i="30"/>
  <c r="AL192" i="30"/>
  <c r="AM192" i="30"/>
  <c r="W193" i="30"/>
  <c r="L183" i="30"/>
  <c r="Q184" i="30"/>
  <c r="M183" i="30"/>
  <c r="U184" i="30"/>
  <c r="M187" i="29"/>
  <c r="L187" i="29"/>
  <c r="Q188" i="29"/>
  <c r="U188" i="29"/>
  <c r="H184" i="29"/>
  <c r="B184" i="29"/>
  <c r="G185" i="29"/>
  <c r="C186" i="29"/>
  <c r="S185" i="29"/>
  <c r="AD185" i="29"/>
  <c r="I185" i="29"/>
  <c r="AL192" i="29"/>
  <c r="AK192" i="29"/>
  <c r="AM192" i="29"/>
  <c r="W193" i="29"/>
  <c r="J184" i="29"/>
  <c r="A184" i="29"/>
  <c r="A183" i="28"/>
  <c r="J183" i="28"/>
  <c r="G184" i="28"/>
  <c r="S184" i="28"/>
  <c r="AD184" i="28"/>
  <c r="I184" i="28"/>
  <c r="C185" i="28"/>
  <c r="H183" i="28"/>
  <c r="B183" i="28"/>
  <c r="L183" i="28"/>
  <c r="Q184" i="28"/>
  <c r="M183" i="28"/>
  <c r="U184" i="28"/>
  <c r="C186" i="30"/>
  <c r="G185" i="30"/>
  <c r="I185" i="30"/>
  <c r="S185" i="30"/>
  <c r="AD185" i="30"/>
  <c r="A184" i="32"/>
  <c r="J184" i="32"/>
  <c r="H184" i="32"/>
  <c r="B184" i="32"/>
  <c r="A184" i="30"/>
  <c r="J184" i="30"/>
  <c r="I185" i="32"/>
  <c r="C186" i="32"/>
  <c r="S185" i="32"/>
  <c r="AD185" i="32"/>
  <c r="G185" i="32"/>
  <c r="B184" i="30"/>
  <c r="H184" i="30"/>
  <c r="AM185" i="28"/>
  <c r="AL185" i="28"/>
  <c r="AK185" i="28"/>
  <c r="W186" i="28"/>
  <c r="M185" i="33"/>
  <c r="L185" i="33"/>
  <c r="Q186" i="33"/>
  <c r="U186" i="33"/>
  <c r="S185" i="33"/>
  <c r="AD185" i="33"/>
  <c r="I185" i="33"/>
  <c r="G185" i="33"/>
  <c r="C186" i="33"/>
  <c r="AM194" i="33"/>
  <c r="AL194" i="33"/>
  <c r="AK194" i="33"/>
  <c r="W195" i="33"/>
  <c r="H184" i="33"/>
  <c r="B184" i="33"/>
  <c r="J184" i="33"/>
  <c r="A184" i="33"/>
  <c r="AL193" i="32"/>
  <c r="AM193" i="32"/>
  <c r="AK193" i="32"/>
  <c r="W194" i="32"/>
  <c r="M182" i="32"/>
  <c r="L182" i="32"/>
  <c r="Q183" i="32"/>
  <c r="U183" i="32"/>
  <c r="AL194" i="31"/>
  <c r="AM194" i="31"/>
  <c r="AK194" i="31"/>
  <c r="W195" i="31"/>
  <c r="M183" i="31"/>
  <c r="L183" i="31"/>
  <c r="Q184" i="31"/>
  <c r="U184" i="31"/>
  <c r="C186" i="31"/>
  <c r="G185" i="31"/>
  <c r="I185" i="31"/>
  <c r="S185" i="31"/>
  <c r="AD185" i="31"/>
  <c r="A184" i="31"/>
  <c r="J184" i="31"/>
  <c r="H184" i="31"/>
  <c r="B184" i="31"/>
  <c r="AL193" i="30"/>
  <c r="AM193" i="30"/>
  <c r="AK193" i="30"/>
  <c r="W194" i="30"/>
  <c r="M184" i="30"/>
  <c r="L184" i="30"/>
  <c r="Q185" i="30"/>
  <c r="U185" i="30"/>
  <c r="C187" i="29"/>
  <c r="I186" i="29"/>
  <c r="S186" i="29"/>
  <c r="AD186" i="29"/>
  <c r="G186" i="29"/>
  <c r="M188" i="29"/>
  <c r="L188" i="29"/>
  <c r="Q189" i="29"/>
  <c r="U189" i="29"/>
  <c r="A185" i="29"/>
  <c r="J185" i="29"/>
  <c r="AK193" i="29"/>
  <c r="AM193" i="29"/>
  <c r="AL193" i="29"/>
  <c r="W194" i="29"/>
  <c r="B185" i="29"/>
  <c r="H185" i="29"/>
  <c r="A184" i="28"/>
  <c r="J184" i="28"/>
  <c r="C186" i="28"/>
  <c r="I185" i="28"/>
  <c r="G185" i="28"/>
  <c r="S185" i="28"/>
  <c r="AD185" i="28"/>
  <c r="B184" i="28"/>
  <c r="H184" i="28"/>
  <c r="M184" i="28"/>
  <c r="L184" i="28"/>
  <c r="Q185" i="28"/>
  <c r="U185" i="28"/>
  <c r="J185" i="32"/>
  <c r="A185" i="32"/>
  <c r="H185" i="32"/>
  <c r="B185" i="32"/>
  <c r="A185" i="30"/>
  <c r="J185" i="30"/>
  <c r="B185" i="30"/>
  <c r="H185" i="30"/>
  <c r="C187" i="32"/>
  <c r="I186" i="32"/>
  <c r="G186" i="32"/>
  <c r="S186" i="32"/>
  <c r="AD186" i="32"/>
  <c r="I186" i="30"/>
  <c r="C187" i="30"/>
  <c r="S186" i="30"/>
  <c r="AD186" i="30"/>
  <c r="G186" i="30"/>
  <c r="AK186" i="28"/>
  <c r="AM186" i="28"/>
  <c r="AL186" i="28"/>
  <c r="W187" i="28"/>
  <c r="G186" i="33"/>
  <c r="S186" i="33"/>
  <c r="AD186" i="33"/>
  <c r="I186" i="33"/>
  <c r="C187" i="33"/>
  <c r="H185" i="33"/>
  <c r="B185" i="33"/>
  <c r="M186" i="33"/>
  <c r="L186" i="33"/>
  <c r="Q187" i="33"/>
  <c r="U187" i="33"/>
  <c r="AK195" i="33"/>
  <c r="AM195" i="33"/>
  <c r="AL195" i="33"/>
  <c r="W196" i="33"/>
  <c r="J185" i="33"/>
  <c r="A185" i="33"/>
  <c r="AM194" i="32"/>
  <c r="AL194" i="32"/>
  <c r="AK194" i="32"/>
  <c r="W195" i="32"/>
  <c r="L183" i="32"/>
  <c r="Q184" i="32"/>
  <c r="M183" i="32"/>
  <c r="U184" i="32"/>
  <c r="C187" i="31"/>
  <c r="I186" i="31"/>
  <c r="S186" i="31"/>
  <c r="AD186" i="31"/>
  <c r="G186" i="31"/>
  <c r="AL195" i="31"/>
  <c r="AK195" i="31"/>
  <c r="AM195" i="31"/>
  <c r="W196" i="31"/>
  <c r="A185" i="31"/>
  <c r="J185" i="31"/>
  <c r="L184" i="31"/>
  <c r="Q185" i="31"/>
  <c r="M184" i="31"/>
  <c r="U185" i="31"/>
  <c r="H185" i="31"/>
  <c r="B185" i="31"/>
  <c r="AM194" i="30"/>
  <c r="AL194" i="30"/>
  <c r="AK194" i="30"/>
  <c r="W195" i="30"/>
  <c r="M185" i="30"/>
  <c r="L185" i="30"/>
  <c r="Q186" i="30"/>
  <c r="U186" i="30"/>
  <c r="L189" i="29"/>
  <c r="Q190" i="29"/>
  <c r="M189" i="29"/>
  <c r="U190" i="29"/>
  <c r="H186" i="29"/>
  <c r="B186" i="29"/>
  <c r="J186" i="29"/>
  <c r="A186" i="29"/>
  <c r="AM194" i="29"/>
  <c r="AL194" i="29"/>
  <c r="AK194" i="29"/>
  <c r="W195" i="29"/>
  <c r="I187" i="29"/>
  <c r="C188" i="29"/>
  <c r="S187" i="29"/>
  <c r="AD187" i="29"/>
  <c r="G187" i="29"/>
  <c r="H185" i="28"/>
  <c r="B185" i="28"/>
  <c r="A185" i="28"/>
  <c r="J185" i="28"/>
  <c r="I186" i="28"/>
  <c r="C187" i="28"/>
  <c r="G186" i="28"/>
  <c r="S186" i="28"/>
  <c r="AD186" i="28"/>
  <c r="L185" i="28"/>
  <c r="Q186" i="28"/>
  <c r="M185" i="28"/>
  <c r="U186" i="28"/>
  <c r="S187" i="30"/>
  <c r="AD187" i="30"/>
  <c r="I187" i="30"/>
  <c r="C188" i="30"/>
  <c r="G187" i="30"/>
  <c r="B186" i="32"/>
  <c r="H186" i="32"/>
  <c r="J186" i="32"/>
  <c r="A186" i="32"/>
  <c r="B186" i="30"/>
  <c r="H186" i="30"/>
  <c r="A186" i="30"/>
  <c r="J186" i="30"/>
  <c r="I187" i="32"/>
  <c r="G187" i="32"/>
  <c r="C188" i="32"/>
  <c r="S187" i="32"/>
  <c r="AD187" i="32"/>
  <c r="AK187" i="28"/>
  <c r="AM187" i="28"/>
  <c r="AL187" i="28"/>
  <c r="W188" i="28"/>
  <c r="A186" i="33"/>
  <c r="J186" i="33"/>
  <c r="AK196" i="33"/>
  <c r="AL196" i="33"/>
  <c r="AM196" i="33"/>
  <c r="W197" i="33"/>
  <c r="L187" i="33"/>
  <c r="Q188" i="33"/>
  <c r="M187" i="33"/>
  <c r="U188" i="33"/>
  <c r="C188" i="33"/>
  <c r="G187" i="33"/>
  <c r="S187" i="33"/>
  <c r="AD187" i="33"/>
  <c r="I187" i="33"/>
  <c r="H186" i="33"/>
  <c r="B186" i="33"/>
  <c r="M184" i="32"/>
  <c r="L184" i="32"/>
  <c r="Q185" i="32"/>
  <c r="U185" i="32"/>
  <c r="AM195" i="32"/>
  <c r="AK195" i="32"/>
  <c r="AL195" i="32"/>
  <c r="W196" i="32"/>
  <c r="L185" i="31"/>
  <c r="Q186" i="31"/>
  <c r="M185" i="31"/>
  <c r="U186" i="31"/>
  <c r="J186" i="31"/>
  <c r="A186" i="31"/>
  <c r="AK196" i="31"/>
  <c r="AM196" i="31"/>
  <c r="AL196" i="31"/>
  <c r="W197" i="31"/>
  <c r="H186" i="31"/>
  <c r="B186" i="31"/>
  <c r="S187" i="31"/>
  <c r="AD187" i="31"/>
  <c r="C188" i="31"/>
  <c r="I187" i="31"/>
  <c r="G187" i="31"/>
  <c r="AM195" i="30"/>
  <c r="AK195" i="30"/>
  <c r="AL195" i="30"/>
  <c r="W196" i="30"/>
  <c r="L186" i="30"/>
  <c r="Q187" i="30"/>
  <c r="M186" i="30"/>
  <c r="U187" i="30"/>
  <c r="J187" i="29"/>
  <c r="A187" i="29"/>
  <c r="B187" i="29"/>
  <c r="H187" i="29"/>
  <c r="M190" i="29"/>
  <c r="L190" i="29"/>
  <c r="Q191" i="29"/>
  <c r="U191" i="29"/>
  <c r="AM195" i="29"/>
  <c r="AL195" i="29"/>
  <c r="AK195" i="29"/>
  <c r="W196" i="29"/>
  <c r="G188" i="29"/>
  <c r="S188" i="29"/>
  <c r="AD188" i="29"/>
  <c r="I188" i="29"/>
  <c r="C189" i="29"/>
  <c r="A186" i="28"/>
  <c r="J186" i="28"/>
  <c r="H186" i="28"/>
  <c r="B186" i="28"/>
  <c r="S187" i="28"/>
  <c r="AD187" i="28"/>
  <c r="G187" i="28"/>
  <c r="I187" i="28"/>
  <c r="C188" i="28"/>
  <c r="M186" i="28"/>
  <c r="L186" i="28"/>
  <c r="Q187" i="28"/>
  <c r="U187" i="28"/>
  <c r="B187" i="32"/>
  <c r="H187" i="32"/>
  <c r="I188" i="30"/>
  <c r="C189" i="30"/>
  <c r="G188" i="30"/>
  <c r="S188" i="30"/>
  <c r="AD188" i="30"/>
  <c r="A187" i="32"/>
  <c r="J187" i="32"/>
  <c r="A187" i="30"/>
  <c r="J187" i="30"/>
  <c r="G188" i="32"/>
  <c r="S188" i="32"/>
  <c r="AD188" i="32"/>
  <c r="I188" i="32"/>
  <c r="C189" i="32"/>
  <c r="H187" i="30"/>
  <c r="B187" i="30"/>
  <c r="AK188" i="28"/>
  <c r="AM188" i="28"/>
  <c r="AL188" i="28"/>
  <c r="W189" i="28"/>
  <c r="AL197" i="33"/>
  <c r="AK197" i="33"/>
  <c r="AM197" i="33"/>
  <c r="W198" i="33"/>
  <c r="H187" i="33"/>
  <c r="B187" i="33"/>
  <c r="A187" i="33"/>
  <c r="J187" i="33"/>
  <c r="I188" i="33"/>
  <c r="C189" i="33"/>
  <c r="G188" i="33"/>
  <c r="S188" i="33"/>
  <c r="AD188" i="33"/>
  <c r="M188" i="33"/>
  <c r="L188" i="33"/>
  <c r="Q189" i="33"/>
  <c r="U189" i="33"/>
  <c r="AK196" i="32"/>
  <c r="AM196" i="32"/>
  <c r="AL196" i="32"/>
  <c r="W197" i="32"/>
  <c r="M185" i="32"/>
  <c r="L185" i="32"/>
  <c r="Q186" i="32"/>
  <c r="U186" i="32"/>
  <c r="J187" i="31"/>
  <c r="A187" i="31"/>
  <c r="B187" i="31"/>
  <c r="H187" i="31"/>
  <c r="M186" i="31"/>
  <c r="L186" i="31"/>
  <c r="Q187" i="31"/>
  <c r="U187" i="31"/>
  <c r="C189" i="31"/>
  <c r="G188" i="31"/>
  <c r="S188" i="31"/>
  <c r="AD188" i="31"/>
  <c r="I188" i="31"/>
  <c r="AL197" i="31"/>
  <c r="AK197" i="31"/>
  <c r="AM197" i="31"/>
  <c r="W198" i="31"/>
  <c r="AM196" i="30"/>
  <c r="AK196" i="30"/>
  <c r="AL196" i="30"/>
  <c r="W197" i="30"/>
  <c r="M187" i="30"/>
  <c r="L187" i="30"/>
  <c r="Q188" i="30"/>
  <c r="U188" i="30"/>
  <c r="C190" i="29"/>
  <c r="G189" i="29"/>
  <c r="S189" i="29"/>
  <c r="AD189" i="29"/>
  <c r="I189" i="29"/>
  <c r="H188" i="29"/>
  <c r="B188" i="29"/>
  <c r="AL196" i="29"/>
  <c r="AK196" i="29"/>
  <c r="AM196" i="29"/>
  <c r="W197" i="29"/>
  <c r="M191" i="29"/>
  <c r="L191" i="29"/>
  <c r="Q192" i="29"/>
  <c r="U192" i="29"/>
  <c r="A188" i="29"/>
  <c r="J188" i="29"/>
  <c r="H187" i="28"/>
  <c r="B187" i="28"/>
  <c r="C189" i="28"/>
  <c r="I188" i="28"/>
  <c r="G188" i="28"/>
  <c r="S188" i="28"/>
  <c r="AD188" i="28"/>
  <c r="J187" i="28"/>
  <c r="A187" i="28"/>
  <c r="M187" i="28"/>
  <c r="L187" i="28"/>
  <c r="Q188" i="28"/>
  <c r="U188" i="28"/>
  <c r="C190" i="32"/>
  <c r="G189" i="32"/>
  <c r="I189" i="32"/>
  <c r="S189" i="32"/>
  <c r="AD189" i="32"/>
  <c r="H188" i="32"/>
  <c r="B188" i="32"/>
  <c r="S189" i="30"/>
  <c r="AD189" i="30"/>
  <c r="G189" i="30"/>
  <c r="C190" i="30"/>
  <c r="I189" i="30"/>
  <c r="J188" i="30"/>
  <c r="A188" i="30"/>
  <c r="J188" i="32"/>
  <c r="A188" i="32"/>
  <c r="B188" i="30"/>
  <c r="H188" i="30"/>
  <c r="AM189" i="28"/>
  <c r="AL189" i="28"/>
  <c r="AK189" i="28"/>
  <c r="W190" i="28"/>
  <c r="AL198" i="33"/>
  <c r="AK198" i="33"/>
  <c r="AM198" i="33"/>
  <c r="W199" i="33"/>
  <c r="H188" i="33"/>
  <c r="B188" i="33"/>
  <c r="M189" i="33"/>
  <c r="L189" i="33"/>
  <c r="Q190" i="33"/>
  <c r="U190" i="33"/>
  <c r="S189" i="33"/>
  <c r="AD189" i="33"/>
  <c r="I189" i="33"/>
  <c r="C190" i="33"/>
  <c r="G189" i="33"/>
  <c r="A188" i="33"/>
  <c r="J188" i="33"/>
  <c r="M186" i="32"/>
  <c r="L186" i="32"/>
  <c r="Q187" i="32"/>
  <c r="U187" i="32"/>
  <c r="AM197" i="32"/>
  <c r="AK197" i="32"/>
  <c r="AL197" i="32"/>
  <c r="W198" i="32"/>
  <c r="L187" i="31"/>
  <c r="Q188" i="31"/>
  <c r="M187" i="31"/>
  <c r="U188" i="31"/>
  <c r="AL198" i="31"/>
  <c r="AM198" i="31"/>
  <c r="AK198" i="31"/>
  <c r="W199" i="31"/>
  <c r="I189" i="31"/>
  <c r="C190" i="31"/>
  <c r="S189" i="31"/>
  <c r="AD189" i="31"/>
  <c r="G189" i="31"/>
  <c r="A188" i="31"/>
  <c r="J188" i="31"/>
  <c r="H188" i="31"/>
  <c r="B188" i="31"/>
  <c r="M188" i="30"/>
  <c r="L188" i="30"/>
  <c r="Q189" i="30"/>
  <c r="U189" i="30"/>
  <c r="AM197" i="30"/>
  <c r="AL197" i="30"/>
  <c r="AK197" i="30"/>
  <c r="W198" i="30"/>
  <c r="A189" i="29"/>
  <c r="J189" i="29"/>
  <c r="AL197" i="29"/>
  <c r="AK197" i="29"/>
  <c r="AM197" i="29"/>
  <c r="W198" i="29"/>
  <c r="M192" i="29"/>
  <c r="L192" i="29"/>
  <c r="Q193" i="29"/>
  <c r="U193" i="29"/>
  <c r="H189" i="29"/>
  <c r="B189" i="29"/>
  <c r="I190" i="29"/>
  <c r="C191" i="29"/>
  <c r="G190" i="29"/>
  <c r="S190" i="29"/>
  <c r="AD190" i="29"/>
  <c r="B188" i="28"/>
  <c r="H188" i="28"/>
  <c r="A188" i="28"/>
  <c r="J188" i="28"/>
  <c r="G189" i="28"/>
  <c r="C190" i="28"/>
  <c r="I189" i="28"/>
  <c r="S189" i="28"/>
  <c r="AD189" i="28"/>
  <c r="M188" i="28"/>
  <c r="L188" i="28"/>
  <c r="Q189" i="28"/>
  <c r="U189" i="28"/>
  <c r="A189" i="30"/>
  <c r="J189" i="30"/>
  <c r="A189" i="32"/>
  <c r="J189" i="32"/>
  <c r="C191" i="30"/>
  <c r="I190" i="30"/>
  <c r="G190" i="30"/>
  <c r="S190" i="30"/>
  <c r="AD190" i="30"/>
  <c r="B189" i="32"/>
  <c r="H189" i="32"/>
  <c r="B189" i="30"/>
  <c r="H189" i="30"/>
  <c r="S190" i="32"/>
  <c r="AD190" i="32"/>
  <c r="I190" i="32"/>
  <c r="C191" i="32"/>
  <c r="G190" i="32"/>
  <c r="AM190" i="28"/>
  <c r="AK190" i="28"/>
  <c r="AL190" i="28"/>
  <c r="W191" i="28"/>
  <c r="AM199" i="33"/>
  <c r="AL199" i="33"/>
  <c r="AK199" i="33"/>
  <c r="W200" i="33"/>
  <c r="H189" i="33"/>
  <c r="B189" i="33"/>
  <c r="J189" i="33"/>
  <c r="A189" i="33"/>
  <c r="G190" i="33"/>
  <c r="S190" i="33"/>
  <c r="AD190" i="33"/>
  <c r="I190" i="33"/>
  <c r="C191" i="33"/>
  <c r="M190" i="33"/>
  <c r="L190" i="33"/>
  <c r="Q191" i="33"/>
  <c r="U191" i="33"/>
  <c r="AM198" i="32"/>
  <c r="AK198" i="32"/>
  <c r="AL198" i="32"/>
  <c r="W199" i="32"/>
  <c r="M187" i="32"/>
  <c r="L187" i="32"/>
  <c r="Q188" i="32"/>
  <c r="U188" i="32"/>
  <c r="AK199" i="31"/>
  <c r="AL199" i="31"/>
  <c r="AM199" i="31"/>
  <c r="W200" i="31"/>
  <c r="L188" i="31"/>
  <c r="Q189" i="31"/>
  <c r="M188" i="31"/>
  <c r="U189" i="31"/>
  <c r="H189" i="31"/>
  <c r="B189" i="31"/>
  <c r="A189" i="31"/>
  <c r="J189" i="31"/>
  <c r="S190" i="31"/>
  <c r="AD190" i="31"/>
  <c r="I190" i="31"/>
  <c r="C191" i="31"/>
  <c r="G190" i="31"/>
  <c r="L189" i="30"/>
  <c r="Q190" i="30"/>
  <c r="M189" i="30"/>
  <c r="U190" i="30"/>
  <c r="AK198" i="30"/>
  <c r="AL198" i="30"/>
  <c r="AM198" i="30"/>
  <c r="W199" i="30"/>
  <c r="A190" i="29"/>
  <c r="J190" i="29"/>
  <c r="H190" i="29"/>
  <c r="B190" i="29"/>
  <c r="AK198" i="29"/>
  <c r="AL198" i="29"/>
  <c r="AM198" i="29"/>
  <c r="W199" i="29"/>
  <c r="S191" i="29"/>
  <c r="AD191" i="29"/>
  <c r="I191" i="29"/>
  <c r="C192" i="29"/>
  <c r="G191" i="29"/>
  <c r="L193" i="29"/>
  <c r="Q194" i="29"/>
  <c r="M193" i="29"/>
  <c r="U194" i="29"/>
  <c r="C191" i="28"/>
  <c r="S190" i="28"/>
  <c r="AD190" i="28"/>
  <c r="G190" i="28"/>
  <c r="I190" i="28"/>
  <c r="B189" i="28"/>
  <c r="H189" i="28"/>
  <c r="A189" i="28"/>
  <c r="J189" i="28"/>
  <c r="M189" i="28"/>
  <c r="L189" i="28"/>
  <c r="Q190" i="28"/>
  <c r="U190" i="28"/>
  <c r="J190" i="32"/>
  <c r="A190" i="32"/>
  <c r="B190" i="30"/>
  <c r="H190" i="30"/>
  <c r="H190" i="32"/>
  <c r="B190" i="32"/>
  <c r="J190" i="30"/>
  <c r="A190" i="30"/>
  <c r="G191" i="32"/>
  <c r="S191" i="32"/>
  <c r="AD191" i="32"/>
  <c r="I191" i="32"/>
  <c r="C192" i="32"/>
  <c r="I191" i="30"/>
  <c r="C192" i="30"/>
  <c r="S191" i="30"/>
  <c r="AD191" i="30"/>
  <c r="G191" i="30"/>
  <c r="AK191" i="28"/>
  <c r="AM191" i="28"/>
  <c r="AL191" i="28"/>
  <c r="W192" i="28"/>
  <c r="AM200" i="33"/>
  <c r="AL200" i="33"/>
  <c r="AK200" i="33"/>
  <c r="W201" i="33"/>
  <c r="L191" i="33"/>
  <c r="Q192" i="33"/>
  <c r="M191" i="33"/>
  <c r="U192" i="33"/>
  <c r="A190" i="33"/>
  <c r="J190" i="33"/>
  <c r="C192" i="33"/>
  <c r="G191" i="33"/>
  <c r="S191" i="33"/>
  <c r="AD191" i="33"/>
  <c r="I191" i="33"/>
  <c r="H190" i="33"/>
  <c r="B190" i="33"/>
  <c r="AK199" i="32"/>
  <c r="AM199" i="32"/>
  <c r="AL199" i="32"/>
  <c r="W200" i="32"/>
  <c r="L188" i="32"/>
  <c r="Q189" i="32"/>
  <c r="M188" i="32"/>
  <c r="U189" i="32"/>
  <c r="G191" i="31"/>
  <c r="S191" i="31"/>
  <c r="AD191" i="31"/>
  <c r="I191" i="31"/>
  <c r="C192" i="31"/>
  <c r="H190" i="31"/>
  <c r="B190" i="31"/>
  <c r="AM200" i="31"/>
  <c r="AK200" i="31"/>
  <c r="AL200" i="31"/>
  <c r="W201" i="31"/>
  <c r="M189" i="31"/>
  <c r="L189" i="31"/>
  <c r="Q190" i="31"/>
  <c r="U190" i="31"/>
  <c r="J190" i="31"/>
  <c r="A190" i="31"/>
  <c r="M190" i="30"/>
  <c r="L190" i="30"/>
  <c r="Q191" i="30"/>
  <c r="U191" i="30"/>
  <c r="AL199" i="30"/>
  <c r="AM199" i="30"/>
  <c r="AK199" i="30"/>
  <c r="W200" i="30"/>
  <c r="AL199" i="29"/>
  <c r="AM199" i="29"/>
  <c r="AK199" i="29"/>
  <c r="W200" i="29"/>
  <c r="M194" i="29"/>
  <c r="L194" i="29"/>
  <c r="Q195" i="29"/>
  <c r="U195" i="29"/>
  <c r="G192" i="29"/>
  <c r="S192" i="29"/>
  <c r="AD192" i="29"/>
  <c r="I192" i="29"/>
  <c r="C193" i="29"/>
  <c r="J191" i="29"/>
  <c r="A191" i="29"/>
  <c r="H191" i="29"/>
  <c r="B191" i="29"/>
  <c r="A190" i="28"/>
  <c r="J190" i="28"/>
  <c r="G191" i="28"/>
  <c r="S191" i="28"/>
  <c r="AD191" i="28"/>
  <c r="C192" i="28"/>
  <c r="I191" i="28"/>
  <c r="B190" i="28"/>
  <c r="H190" i="28"/>
  <c r="M190" i="28"/>
  <c r="L190" i="28"/>
  <c r="Q191" i="28"/>
  <c r="U191" i="28"/>
  <c r="A191" i="32"/>
  <c r="J191" i="32"/>
  <c r="S192" i="30"/>
  <c r="AD192" i="30"/>
  <c r="G192" i="30"/>
  <c r="I192" i="30"/>
  <c r="C193" i="30"/>
  <c r="J191" i="30"/>
  <c r="A191" i="30"/>
  <c r="B191" i="30"/>
  <c r="H191" i="30"/>
  <c r="S192" i="32"/>
  <c r="AD192" i="32"/>
  <c r="G192" i="32"/>
  <c r="C193" i="32"/>
  <c r="I192" i="32"/>
  <c r="B191" i="32"/>
  <c r="H191" i="32"/>
  <c r="AK192" i="28"/>
  <c r="AL192" i="28"/>
  <c r="AM192" i="28"/>
  <c r="W193" i="28"/>
  <c r="AM201" i="33"/>
  <c r="AL201" i="33"/>
  <c r="AK201" i="33"/>
  <c r="W202" i="33"/>
  <c r="H191" i="33"/>
  <c r="B191" i="33"/>
  <c r="M192" i="33"/>
  <c r="L192" i="33"/>
  <c r="Q193" i="33"/>
  <c r="U193" i="33"/>
  <c r="A191" i="33"/>
  <c r="J191" i="33"/>
  <c r="I192" i="33"/>
  <c r="C193" i="33"/>
  <c r="G192" i="33"/>
  <c r="S192" i="33"/>
  <c r="AD192" i="33"/>
  <c r="AL200" i="32"/>
  <c r="AM200" i="32"/>
  <c r="AK200" i="32"/>
  <c r="W201" i="32"/>
  <c r="M189" i="32"/>
  <c r="L189" i="32"/>
  <c r="Q190" i="32"/>
  <c r="U190" i="32"/>
  <c r="AL201" i="31"/>
  <c r="AM201" i="31"/>
  <c r="AK201" i="31"/>
  <c r="W202" i="31"/>
  <c r="M190" i="31"/>
  <c r="L190" i="31"/>
  <c r="Q191" i="31"/>
  <c r="U191" i="31"/>
  <c r="A191" i="31"/>
  <c r="J191" i="31"/>
  <c r="C193" i="31"/>
  <c r="G192" i="31"/>
  <c r="S192" i="31"/>
  <c r="AD192" i="31"/>
  <c r="I192" i="31"/>
  <c r="B191" i="31"/>
  <c r="H191" i="31"/>
  <c r="AM200" i="30"/>
  <c r="AL200" i="30"/>
  <c r="AK200" i="30"/>
  <c r="W201" i="30"/>
  <c r="M191" i="30"/>
  <c r="L191" i="30"/>
  <c r="Q192" i="30"/>
  <c r="U192" i="30"/>
  <c r="C194" i="29"/>
  <c r="G193" i="29"/>
  <c r="S193" i="29"/>
  <c r="AD193" i="29"/>
  <c r="I193" i="29"/>
  <c r="H192" i="29"/>
  <c r="B192" i="29"/>
  <c r="AK200" i="29"/>
  <c r="AM200" i="29"/>
  <c r="AL200" i="29"/>
  <c r="W201" i="29"/>
  <c r="A192" i="29"/>
  <c r="J192" i="29"/>
  <c r="M195" i="29"/>
  <c r="L195" i="29"/>
  <c r="Q196" i="29"/>
  <c r="U196" i="29"/>
  <c r="C193" i="28"/>
  <c r="I192" i="28"/>
  <c r="S192" i="28"/>
  <c r="AD192" i="28"/>
  <c r="G192" i="28"/>
  <c r="J191" i="28"/>
  <c r="A191" i="28"/>
  <c r="H191" i="28"/>
  <c r="B191" i="28"/>
  <c r="M191" i="28"/>
  <c r="L191" i="28"/>
  <c r="Q192" i="28"/>
  <c r="U192" i="28"/>
  <c r="A192" i="32"/>
  <c r="J192" i="32"/>
  <c r="H192" i="30"/>
  <c r="B192" i="30"/>
  <c r="G193" i="32"/>
  <c r="S193" i="32"/>
  <c r="AD193" i="32"/>
  <c r="I193" i="32"/>
  <c r="C194" i="32"/>
  <c r="C194" i="30"/>
  <c r="I193" i="30"/>
  <c r="S193" i="30"/>
  <c r="AD193" i="30"/>
  <c r="G193" i="30"/>
  <c r="H192" i="32"/>
  <c r="B192" i="32"/>
  <c r="A192" i="30"/>
  <c r="J192" i="30"/>
  <c r="AK193" i="28"/>
  <c r="AM193" i="28"/>
  <c r="AL193" i="28"/>
  <c r="W194" i="28"/>
  <c r="A192" i="33"/>
  <c r="J192" i="33"/>
  <c r="AM202" i="33"/>
  <c r="AL202" i="33"/>
  <c r="AK202" i="33"/>
  <c r="W203" i="33"/>
  <c r="H192" i="33"/>
  <c r="B192" i="33"/>
  <c r="C194" i="33"/>
  <c r="S193" i="33"/>
  <c r="AD193" i="33"/>
  <c r="G193" i="33"/>
  <c r="I193" i="33"/>
  <c r="L193" i="33"/>
  <c r="Q194" i="33"/>
  <c r="M193" i="33"/>
  <c r="U194" i="33"/>
  <c r="L190" i="32"/>
  <c r="Q191" i="32"/>
  <c r="M190" i="32"/>
  <c r="U191" i="32"/>
  <c r="AM201" i="32"/>
  <c r="AL201" i="32"/>
  <c r="AK201" i="32"/>
  <c r="W202" i="32"/>
  <c r="H192" i="31"/>
  <c r="B192" i="31"/>
  <c r="M191" i="31"/>
  <c r="L191" i="31"/>
  <c r="Q192" i="31"/>
  <c r="U192" i="31"/>
  <c r="AK202" i="31"/>
  <c r="AM202" i="31"/>
  <c r="AL202" i="31"/>
  <c r="W203" i="31"/>
  <c r="A192" i="31"/>
  <c r="J192" i="31"/>
  <c r="I193" i="31"/>
  <c r="C194" i="31"/>
  <c r="G193" i="31"/>
  <c r="S193" i="31"/>
  <c r="AD193" i="31"/>
  <c r="AK201" i="30"/>
  <c r="AM201" i="30"/>
  <c r="AL201" i="30"/>
  <c r="W202" i="30"/>
  <c r="M192" i="30"/>
  <c r="L192" i="30"/>
  <c r="Q193" i="30"/>
  <c r="U193" i="30"/>
  <c r="M196" i="29"/>
  <c r="L196" i="29"/>
  <c r="Q197" i="29"/>
  <c r="U197" i="29"/>
  <c r="AL201" i="29"/>
  <c r="AK201" i="29"/>
  <c r="AM201" i="29"/>
  <c r="W202" i="29"/>
  <c r="H193" i="29"/>
  <c r="B193" i="29"/>
  <c r="A193" i="29"/>
  <c r="J193" i="29"/>
  <c r="I194" i="29"/>
  <c r="C195" i="29"/>
  <c r="G194" i="29"/>
  <c r="S194" i="29"/>
  <c r="AD194" i="29"/>
  <c r="J192" i="28"/>
  <c r="A192" i="28"/>
  <c r="G193" i="28"/>
  <c r="I193" i="28"/>
  <c r="C194" i="28"/>
  <c r="S193" i="28"/>
  <c r="AD193" i="28"/>
  <c r="B192" i="28"/>
  <c r="H192" i="28"/>
  <c r="L192" i="28"/>
  <c r="Q193" i="28"/>
  <c r="M192" i="28"/>
  <c r="U193" i="28"/>
  <c r="J193" i="30"/>
  <c r="A193" i="30"/>
  <c r="A193" i="32"/>
  <c r="J193" i="32"/>
  <c r="I194" i="30"/>
  <c r="S194" i="30"/>
  <c r="AD194" i="30"/>
  <c r="G194" i="30"/>
  <c r="C195" i="30"/>
  <c r="H193" i="30"/>
  <c r="B193" i="30"/>
  <c r="H193" i="32"/>
  <c r="B193" i="32"/>
  <c r="S194" i="32"/>
  <c r="AD194" i="32"/>
  <c r="C195" i="32"/>
  <c r="I194" i="32"/>
  <c r="G194" i="32"/>
  <c r="AL194" i="28"/>
  <c r="AK194" i="28"/>
  <c r="AM194" i="28"/>
  <c r="W195" i="28"/>
  <c r="M194" i="33"/>
  <c r="L194" i="33"/>
  <c r="Q195" i="33"/>
  <c r="U195" i="33"/>
  <c r="H193" i="33"/>
  <c r="B193" i="33"/>
  <c r="AM203" i="33"/>
  <c r="AL203" i="33"/>
  <c r="AK203" i="33"/>
  <c r="W204" i="33"/>
  <c r="J193" i="33"/>
  <c r="A193" i="33"/>
  <c r="I194" i="33"/>
  <c r="S194" i="33"/>
  <c r="AD194" i="33"/>
  <c r="G194" i="33"/>
  <c r="C195" i="33"/>
  <c r="M191" i="32"/>
  <c r="L191" i="32"/>
  <c r="Q192" i="32"/>
  <c r="U192" i="32"/>
  <c r="AK202" i="32"/>
  <c r="AM202" i="32"/>
  <c r="AL202" i="32"/>
  <c r="W203" i="32"/>
  <c r="A193" i="31"/>
  <c r="J193" i="31"/>
  <c r="H193" i="31"/>
  <c r="B193" i="31"/>
  <c r="C195" i="31"/>
  <c r="S194" i="31"/>
  <c r="AD194" i="31"/>
  <c r="G194" i="31"/>
  <c r="I194" i="31"/>
  <c r="AM203" i="31"/>
  <c r="AK203" i="31"/>
  <c r="AL203" i="31"/>
  <c r="W204" i="31"/>
  <c r="L192" i="31"/>
  <c r="Q193" i="31"/>
  <c r="M192" i="31"/>
  <c r="U193" i="31"/>
  <c r="AK202" i="30"/>
  <c r="AM202" i="30"/>
  <c r="AL202" i="30"/>
  <c r="W203" i="30"/>
  <c r="L193" i="30"/>
  <c r="Q194" i="30"/>
  <c r="M193" i="30"/>
  <c r="U194" i="30"/>
  <c r="A194" i="29"/>
  <c r="J194" i="29"/>
  <c r="AM202" i="29"/>
  <c r="AL202" i="29"/>
  <c r="AK202" i="29"/>
  <c r="W203" i="29"/>
  <c r="M197" i="29"/>
  <c r="L197" i="29"/>
  <c r="Q198" i="29"/>
  <c r="U198" i="29"/>
  <c r="H194" i="29"/>
  <c r="B194" i="29"/>
  <c r="S195" i="29"/>
  <c r="AD195" i="29"/>
  <c r="I195" i="29"/>
  <c r="C196" i="29"/>
  <c r="G195" i="29"/>
  <c r="I194" i="28"/>
  <c r="C195" i="28"/>
  <c r="G194" i="28"/>
  <c r="S194" i="28"/>
  <c r="AD194" i="28"/>
  <c r="J193" i="28"/>
  <c r="A193" i="28"/>
  <c r="B193" i="28"/>
  <c r="H193" i="28"/>
  <c r="M193" i="28"/>
  <c r="L193" i="28"/>
  <c r="Q194" i="28"/>
  <c r="U194" i="28"/>
  <c r="H194" i="30"/>
  <c r="B194" i="30"/>
  <c r="G195" i="32"/>
  <c r="I195" i="32"/>
  <c r="S195" i="32"/>
  <c r="AD195" i="32"/>
  <c r="C196" i="32"/>
  <c r="H194" i="32"/>
  <c r="B194" i="32"/>
  <c r="J194" i="32"/>
  <c r="A194" i="32"/>
  <c r="G195" i="30"/>
  <c r="S195" i="30"/>
  <c r="AD195" i="30"/>
  <c r="I195" i="30"/>
  <c r="C196" i="30"/>
  <c r="A194" i="30"/>
  <c r="J194" i="30"/>
  <c r="AM195" i="28"/>
  <c r="AK195" i="28"/>
  <c r="AL195" i="28"/>
  <c r="W196" i="28"/>
  <c r="A194" i="33"/>
  <c r="J194" i="33"/>
  <c r="S195" i="33"/>
  <c r="AD195" i="33"/>
  <c r="C196" i="33"/>
  <c r="G195" i="33"/>
  <c r="I195" i="33"/>
  <c r="M195" i="33"/>
  <c r="L195" i="33"/>
  <c r="Q196" i="33"/>
  <c r="U196" i="33"/>
  <c r="H194" i="33"/>
  <c r="B194" i="33"/>
  <c r="AM204" i="33"/>
  <c r="AL204" i="33"/>
  <c r="AK204" i="33"/>
  <c r="W205" i="33"/>
  <c r="AL203" i="32"/>
  <c r="AM203" i="32"/>
  <c r="AK203" i="32"/>
  <c r="W204" i="32"/>
  <c r="L192" i="32"/>
  <c r="Q193" i="32"/>
  <c r="M192" i="32"/>
  <c r="U193" i="32"/>
  <c r="M193" i="31"/>
  <c r="L193" i="31"/>
  <c r="Q194" i="31"/>
  <c r="U194" i="31"/>
  <c r="H194" i="31"/>
  <c r="B194" i="31"/>
  <c r="AL204" i="31"/>
  <c r="AM204" i="31"/>
  <c r="AK204" i="31"/>
  <c r="W205" i="31"/>
  <c r="J194" i="31"/>
  <c r="A194" i="31"/>
  <c r="I195" i="31"/>
  <c r="S195" i="31"/>
  <c r="AD195" i="31"/>
  <c r="G195" i="31"/>
  <c r="C196" i="31"/>
  <c r="M194" i="30"/>
  <c r="L194" i="30"/>
  <c r="Q195" i="30"/>
  <c r="U195" i="30"/>
  <c r="AM203" i="30"/>
  <c r="AL203" i="30"/>
  <c r="AK203" i="30"/>
  <c r="W204" i="30"/>
  <c r="J195" i="29"/>
  <c r="A195" i="29"/>
  <c r="H195" i="29"/>
  <c r="B195" i="29"/>
  <c r="G196" i="29"/>
  <c r="S196" i="29"/>
  <c r="AD196" i="29"/>
  <c r="I196" i="29"/>
  <c r="C197" i="29"/>
  <c r="AK203" i="29"/>
  <c r="AL203" i="29"/>
  <c r="AM203" i="29"/>
  <c r="W204" i="29"/>
  <c r="L198" i="29"/>
  <c r="Q199" i="29"/>
  <c r="M198" i="29"/>
  <c r="U199" i="29"/>
  <c r="G195" i="28"/>
  <c r="C196" i="28"/>
  <c r="I195" i="28"/>
  <c r="S195" i="28"/>
  <c r="AD195" i="28"/>
  <c r="A194" i="28"/>
  <c r="J194" i="28"/>
  <c r="H194" i="28"/>
  <c r="B194" i="28"/>
  <c r="L194" i="28"/>
  <c r="Q195" i="28"/>
  <c r="M194" i="28"/>
  <c r="U195" i="28"/>
  <c r="S196" i="30"/>
  <c r="AD196" i="30"/>
  <c r="C197" i="30"/>
  <c r="I196" i="30"/>
  <c r="G196" i="30"/>
  <c r="H195" i="30"/>
  <c r="B195" i="30"/>
  <c r="B195" i="32"/>
  <c r="H195" i="32"/>
  <c r="G196" i="32"/>
  <c r="I196" i="32"/>
  <c r="S196" i="32"/>
  <c r="AD196" i="32"/>
  <c r="C197" i="32"/>
  <c r="J195" i="30"/>
  <c r="A195" i="30"/>
  <c r="J195" i="32"/>
  <c r="A195" i="32"/>
  <c r="AM196" i="28"/>
  <c r="AK196" i="28"/>
  <c r="AL196" i="28"/>
  <c r="W197" i="28"/>
  <c r="AK205" i="33"/>
  <c r="AM205" i="33"/>
  <c r="AL205" i="33"/>
  <c r="W206" i="33"/>
  <c r="J195" i="33"/>
  <c r="A195" i="33"/>
  <c r="L196" i="33"/>
  <c r="Q197" i="33"/>
  <c r="M196" i="33"/>
  <c r="U197" i="33"/>
  <c r="H195" i="33"/>
  <c r="B195" i="33"/>
  <c r="G196" i="33"/>
  <c r="S196" i="33"/>
  <c r="AD196" i="33"/>
  <c r="I196" i="33"/>
  <c r="C197" i="33"/>
  <c r="AL204" i="32"/>
  <c r="AM204" i="32"/>
  <c r="AK204" i="32"/>
  <c r="W205" i="32"/>
  <c r="M193" i="32"/>
  <c r="L193" i="32"/>
  <c r="Q194" i="32"/>
  <c r="U194" i="32"/>
  <c r="S196" i="31"/>
  <c r="AD196" i="31"/>
  <c r="C197" i="31"/>
  <c r="G196" i="31"/>
  <c r="I196" i="31"/>
  <c r="A195" i="31"/>
  <c r="J195" i="31"/>
  <c r="L194" i="31"/>
  <c r="Q195" i="31"/>
  <c r="M194" i="31"/>
  <c r="U195" i="31"/>
  <c r="H195" i="31"/>
  <c r="B195" i="31"/>
  <c r="AK205" i="31"/>
  <c r="AM205" i="31"/>
  <c r="AL205" i="31"/>
  <c r="W206" i="31"/>
  <c r="AL204" i="30"/>
  <c r="AK204" i="30"/>
  <c r="AM204" i="30"/>
  <c r="W205" i="30"/>
  <c r="M195" i="30"/>
  <c r="L195" i="30"/>
  <c r="Q196" i="30"/>
  <c r="U196" i="30"/>
  <c r="L199" i="29"/>
  <c r="Q200" i="29"/>
  <c r="M199" i="29"/>
  <c r="U200" i="29"/>
  <c r="A196" i="29"/>
  <c r="J196" i="29"/>
  <c r="AM204" i="29"/>
  <c r="AL204" i="29"/>
  <c r="AK204" i="29"/>
  <c r="W205" i="29"/>
  <c r="G197" i="29"/>
  <c r="S197" i="29"/>
  <c r="AD197" i="29"/>
  <c r="I197" i="29"/>
  <c r="C198" i="29"/>
  <c r="B196" i="29"/>
  <c r="H196" i="29"/>
  <c r="C197" i="28"/>
  <c r="I196" i="28"/>
  <c r="S196" i="28"/>
  <c r="AD196" i="28"/>
  <c r="G196" i="28"/>
  <c r="B195" i="28"/>
  <c r="H195" i="28"/>
  <c r="J195" i="28"/>
  <c r="A195" i="28"/>
  <c r="M195" i="28"/>
  <c r="L195" i="28"/>
  <c r="Q196" i="28"/>
  <c r="U196" i="28"/>
  <c r="J196" i="32"/>
  <c r="A196" i="32"/>
  <c r="J196" i="30"/>
  <c r="A196" i="30"/>
  <c r="H196" i="32"/>
  <c r="B196" i="32"/>
  <c r="S197" i="30"/>
  <c r="AD197" i="30"/>
  <c r="I197" i="30"/>
  <c r="C198" i="30"/>
  <c r="G197" i="30"/>
  <c r="G197" i="32"/>
  <c r="S197" i="32"/>
  <c r="AD197" i="32"/>
  <c r="C198" i="32"/>
  <c r="I197" i="32"/>
  <c r="B196" i="30"/>
  <c r="H196" i="30"/>
  <c r="AK197" i="28"/>
  <c r="AM197" i="28"/>
  <c r="AL197" i="28"/>
  <c r="W198" i="28"/>
  <c r="S197" i="33"/>
  <c r="AD197" i="33"/>
  <c r="C198" i="33"/>
  <c r="I197" i="33"/>
  <c r="G197" i="33"/>
  <c r="B196" i="33"/>
  <c r="H196" i="33"/>
  <c r="AL206" i="33"/>
  <c r="AM206" i="33"/>
  <c r="AK206" i="33"/>
  <c r="W207" i="33"/>
  <c r="A196" i="33"/>
  <c r="J196" i="33"/>
  <c r="L197" i="33"/>
  <c r="Q198" i="33"/>
  <c r="M197" i="33"/>
  <c r="U198" i="33"/>
  <c r="AM205" i="32"/>
  <c r="AL205" i="32"/>
  <c r="AK205" i="32"/>
  <c r="W206" i="32"/>
  <c r="L194" i="32"/>
  <c r="Q195" i="32"/>
  <c r="M194" i="32"/>
  <c r="U195" i="32"/>
  <c r="AK206" i="31"/>
  <c r="AM206" i="31"/>
  <c r="AL206" i="31"/>
  <c r="W207" i="31"/>
  <c r="H196" i="31"/>
  <c r="B196" i="31"/>
  <c r="M195" i="31"/>
  <c r="L195" i="31"/>
  <c r="Q196" i="31"/>
  <c r="U196" i="31"/>
  <c r="G197" i="31"/>
  <c r="C198" i="31"/>
  <c r="S197" i="31"/>
  <c r="AD197" i="31"/>
  <c r="I197" i="31"/>
  <c r="J196" i="31"/>
  <c r="A196" i="31"/>
  <c r="AL205" i="30"/>
  <c r="AM205" i="30"/>
  <c r="AK205" i="30"/>
  <c r="W206" i="30"/>
  <c r="L196" i="30"/>
  <c r="Q197" i="30"/>
  <c r="M196" i="30"/>
  <c r="U197" i="30"/>
  <c r="A197" i="29"/>
  <c r="J197" i="29"/>
  <c r="M200" i="29"/>
  <c r="L200" i="29"/>
  <c r="Q201" i="29"/>
  <c r="U201" i="29"/>
  <c r="C199" i="29"/>
  <c r="I198" i="29"/>
  <c r="S198" i="29"/>
  <c r="AD198" i="29"/>
  <c r="G198" i="29"/>
  <c r="B197" i="29"/>
  <c r="H197" i="29"/>
  <c r="AL205" i="29"/>
  <c r="AK205" i="29"/>
  <c r="AM205" i="29"/>
  <c r="W206" i="29"/>
  <c r="A196" i="28"/>
  <c r="J196" i="28"/>
  <c r="G197" i="28"/>
  <c r="C198" i="28"/>
  <c r="I197" i="28"/>
  <c r="S197" i="28"/>
  <c r="AD197" i="28"/>
  <c r="B196" i="28"/>
  <c r="H196" i="28"/>
  <c r="L196" i="28"/>
  <c r="Q197" i="28"/>
  <c r="M196" i="28"/>
  <c r="U197" i="28"/>
  <c r="H197" i="32"/>
  <c r="B197" i="32"/>
  <c r="A197" i="32"/>
  <c r="J197" i="32"/>
  <c r="H197" i="30"/>
  <c r="B197" i="30"/>
  <c r="I198" i="32"/>
  <c r="S198" i="32"/>
  <c r="AD198" i="32"/>
  <c r="G198" i="32"/>
  <c r="C199" i="32"/>
  <c r="C199" i="30"/>
  <c r="S198" i="30"/>
  <c r="AD198" i="30"/>
  <c r="G198" i="30"/>
  <c r="I198" i="30"/>
  <c r="J197" i="30"/>
  <c r="A197" i="30"/>
  <c r="AK198" i="28"/>
  <c r="AM198" i="28"/>
  <c r="AL198" i="28"/>
  <c r="W199" i="28"/>
  <c r="L198" i="33"/>
  <c r="Q199" i="33"/>
  <c r="M198" i="33"/>
  <c r="U199" i="33"/>
  <c r="J197" i="33"/>
  <c r="A197" i="33"/>
  <c r="AK207" i="33"/>
  <c r="AM207" i="33"/>
  <c r="AL207" i="33"/>
  <c r="W208" i="33"/>
  <c r="C199" i="33"/>
  <c r="G198" i="33"/>
  <c r="S198" i="33"/>
  <c r="AD198" i="33"/>
  <c r="I198" i="33"/>
  <c r="H197" i="33"/>
  <c r="B197" i="33"/>
  <c r="L195" i="32"/>
  <c r="Q196" i="32"/>
  <c r="M195" i="32"/>
  <c r="U196" i="32"/>
  <c r="AL206" i="32"/>
  <c r="AM206" i="32"/>
  <c r="AK206" i="32"/>
  <c r="W207" i="32"/>
  <c r="AL207" i="31"/>
  <c r="AM207" i="31"/>
  <c r="AK207" i="31"/>
  <c r="W208" i="31"/>
  <c r="I198" i="31"/>
  <c r="S198" i="31"/>
  <c r="AD198" i="31"/>
  <c r="G198" i="31"/>
  <c r="C199" i="31"/>
  <c r="H197" i="31"/>
  <c r="B197" i="31"/>
  <c r="A197" i="31"/>
  <c r="J197" i="31"/>
  <c r="M196" i="31"/>
  <c r="L196" i="31"/>
  <c r="Q197" i="31"/>
  <c r="U197" i="31"/>
  <c r="M197" i="30"/>
  <c r="L197" i="30"/>
  <c r="Q198" i="30"/>
  <c r="U198" i="30"/>
  <c r="AK206" i="30"/>
  <c r="AM206" i="30"/>
  <c r="AL206" i="30"/>
  <c r="W207" i="30"/>
  <c r="AL206" i="29"/>
  <c r="AK206" i="29"/>
  <c r="AM206" i="29"/>
  <c r="W207" i="29"/>
  <c r="A198" i="29"/>
  <c r="J198" i="29"/>
  <c r="C200" i="29"/>
  <c r="I199" i="29"/>
  <c r="S199" i="29"/>
  <c r="AD199" i="29"/>
  <c r="G199" i="29"/>
  <c r="H198" i="29"/>
  <c r="B198" i="29"/>
  <c r="L201" i="29"/>
  <c r="Q202" i="29"/>
  <c r="M201" i="29"/>
  <c r="U202" i="29"/>
  <c r="A197" i="28"/>
  <c r="J197" i="28"/>
  <c r="G198" i="28"/>
  <c r="S198" i="28"/>
  <c r="AD198" i="28"/>
  <c r="C199" i="28"/>
  <c r="I198" i="28"/>
  <c r="H197" i="28"/>
  <c r="B197" i="28"/>
  <c r="M197" i="28"/>
  <c r="L197" i="28"/>
  <c r="Q198" i="28"/>
  <c r="U198" i="28"/>
  <c r="J198" i="30"/>
  <c r="A198" i="30"/>
  <c r="G199" i="30"/>
  <c r="C200" i="30"/>
  <c r="S199" i="30"/>
  <c r="AD199" i="30"/>
  <c r="I199" i="30"/>
  <c r="J198" i="32"/>
  <c r="A198" i="32"/>
  <c r="H198" i="30"/>
  <c r="B198" i="30"/>
  <c r="I199" i="32"/>
  <c r="G199" i="32"/>
  <c r="C200" i="32"/>
  <c r="S199" i="32"/>
  <c r="AD199" i="32"/>
  <c r="H198" i="32"/>
  <c r="B198" i="32"/>
  <c r="AK199" i="28"/>
  <c r="AM199" i="28"/>
  <c r="AL199" i="28"/>
  <c r="W200" i="28"/>
  <c r="A198" i="33"/>
  <c r="J198" i="33"/>
  <c r="I199" i="33"/>
  <c r="C200" i="33"/>
  <c r="G199" i="33"/>
  <c r="S199" i="33"/>
  <c r="AD199" i="33"/>
  <c r="H198" i="33"/>
  <c r="B198" i="33"/>
  <c r="M199" i="33"/>
  <c r="L199" i="33"/>
  <c r="Q200" i="33"/>
  <c r="U200" i="33"/>
  <c r="AM208" i="33"/>
  <c r="AI6" i="33"/>
  <c r="AK208" i="33"/>
  <c r="AG6" i="33"/>
  <c r="AG8" i="33"/>
  <c r="AL208" i="33"/>
  <c r="AH6" i="33"/>
  <c r="AH8" i="33"/>
  <c r="M196" i="32"/>
  <c r="L196" i="32"/>
  <c r="Q197" i="32"/>
  <c r="U197" i="32"/>
  <c r="AK207" i="32"/>
  <c r="AL207" i="32"/>
  <c r="AM207" i="32"/>
  <c r="W208" i="32"/>
  <c r="L197" i="31"/>
  <c r="Q198" i="31"/>
  <c r="M197" i="31"/>
  <c r="U198" i="31"/>
  <c r="C200" i="31"/>
  <c r="S199" i="31"/>
  <c r="AD199" i="31"/>
  <c r="G199" i="31"/>
  <c r="I199" i="31"/>
  <c r="H198" i="31"/>
  <c r="B198" i="31"/>
  <c r="AM208" i="31"/>
  <c r="AI6" i="31"/>
  <c r="AL208" i="31"/>
  <c r="AH6" i="31"/>
  <c r="AH8" i="31"/>
  <c r="AK208" i="31"/>
  <c r="AG6" i="31"/>
  <c r="AG8" i="31"/>
  <c r="A198" i="31"/>
  <c r="J198" i="31"/>
  <c r="M198" i="30"/>
  <c r="L198" i="30"/>
  <c r="Q199" i="30"/>
  <c r="U199" i="30"/>
  <c r="AL207" i="30"/>
  <c r="AM207" i="30"/>
  <c r="AK207" i="30"/>
  <c r="W208" i="30"/>
  <c r="AL207" i="29"/>
  <c r="AM207" i="29"/>
  <c r="AK207" i="29"/>
  <c r="W208" i="29"/>
  <c r="A199" i="29"/>
  <c r="J199" i="29"/>
  <c r="H199" i="29"/>
  <c r="B199" i="29"/>
  <c r="I200" i="29"/>
  <c r="C201" i="29"/>
  <c r="S200" i="29"/>
  <c r="AD200" i="29"/>
  <c r="G200" i="29"/>
  <c r="L202" i="29"/>
  <c r="Q203" i="29"/>
  <c r="M202" i="29"/>
  <c r="U203" i="29"/>
  <c r="I199" i="28"/>
  <c r="C200" i="28"/>
  <c r="G199" i="28"/>
  <c r="S199" i="28"/>
  <c r="AD199" i="28"/>
  <c r="A198" i="28"/>
  <c r="J198" i="28"/>
  <c r="H198" i="28"/>
  <c r="B198" i="28"/>
  <c r="L198" i="28"/>
  <c r="Q199" i="28"/>
  <c r="M198" i="28"/>
  <c r="U199" i="28"/>
  <c r="J199" i="32"/>
  <c r="A199" i="32"/>
  <c r="C201" i="30"/>
  <c r="I200" i="30"/>
  <c r="G200" i="30"/>
  <c r="S200" i="30"/>
  <c r="AD200" i="30"/>
  <c r="H199" i="30"/>
  <c r="B199" i="30"/>
  <c r="G200" i="32"/>
  <c r="S200" i="32"/>
  <c r="AD200" i="32"/>
  <c r="C201" i="32"/>
  <c r="I200" i="32"/>
  <c r="A199" i="30"/>
  <c r="J199" i="30"/>
  <c r="H199" i="32"/>
  <c r="B199" i="32"/>
  <c r="AL200" i="28"/>
  <c r="AM200" i="28"/>
  <c r="AK200" i="28"/>
  <c r="W201" i="28"/>
  <c r="M200" i="33"/>
  <c r="L200" i="33"/>
  <c r="Q201" i="33"/>
  <c r="U201" i="33"/>
  <c r="S200" i="33"/>
  <c r="AD200" i="33"/>
  <c r="I200" i="33"/>
  <c r="C201" i="33"/>
  <c r="G200" i="33"/>
  <c r="AH9" i="33"/>
  <c r="A199" i="33"/>
  <c r="J199" i="33"/>
  <c r="AG9" i="33"/>
  <c r="H199" i="33"/>
  <c r="B199" i="33"/>
  <c r="AL208" i="32"/>
  <c r="AH6" i="32"/>
  <c r="AH8" i="32"/>
  <c r="AK208" i="32"/>
  <c r="AG6" i="32"/>
  <c r="AG8" i="32"/>
  <c r="AM208" i="32"/>
  <c r="AI6" i="32"/>
  <c r="L197" i="32"/>
  <c r="Q198" i="32"/>
  <c r="M197" i="32"/>
  <c r="U198" i="32"/>
  <c r="AH9" i="31"/>
  <c r="AH10" i="31"/>
  <c r="A199" i="31"/>
  <c r="J199" i="31"/>
  <c r="I200" i="31"/>
  <c r="S200" i="31"/>
  <c r="AD200" i="31"/>
  <c r="G200" i="31"/>
  <c r="C201" i="31"/>
  <c r="H199" i="31"/>
  <c r="B199" i="31"/>
  <c r="L198" i="31"/>
  <c r="Q199" i="31"/>
  <c r="M198" i="31"/>
  <c r="U199" i="31"/>
  <c r="AG9" i="31"/>
  <c r="AG10" i="31"/>
  <c r="AM208" i="30"/>
  <c r="AI6" i="30"/>
  <c r="AL208" i="30"/>
  <c r="AH6" i="30"/>
  <c r="AH8" i="30"/>
  <c r="AK208" i="30"/>
  <c r="AG6" i="30"/>
  <c r="AG8" i="30"/>
  <c r="M199" i="30"/>
  <c r="L199" i="30"/>
  <c r="Q200" i="30"/>
  <c r="U200" i="30"/>
  <c r="M203" i="29"/>
  <c r="L203" i="29"/>
  <c r="Q204" i="29"/>
  <c r="U204" i="29"/>
  <c r="AK208" i="29"/>
  <c r="AG6" i="29"/>
  <c r="AG8" i="29"/>
  <c r="AM208" i="29"/>
  <c r="AI6" i="29"/>
  <c r="AL208" i="29"/>
  <c r="AH6" i="29"/>
  <c r="AH8" i="29"/>
  <c r="C202" i="29"/>
  <c r="S201" i="29"/>
  <c r="AD201" i="29"/>
  <c r="I201" i="29"/>
  <c r="B200" i="29"/>
  <c r="H200" i="29"/>
  <c r="U4" i="29"/>
  <c r="U3" i="29"/>
  <c r="U5" i="29"/>
  <c r="J200" i="29"/>
  <c r="A200" i="29"/>
  <c r="J199" i="28"/>
  <c r="A199" i="28"/>
  <c r="H199" i="28"/>
  <c r="B199" i="28"/>
  <c r="I200" i="28"/>
  <c r="C201" i="28"/>
  <c r="S200" i="28"/>
  <c r="AD200" i="28"/>
  <c r="G200" i="28"/>
  <c r="M199" i="28"/>
  <c r="L199" i="28"/>
  <c r="Q200" i="28"/>
  <c r="U200" i="28"/>
  <c r="I201" i="32"/>
  <c r="C202" i="32"/>
  <c r="S201" i="32"/>
  <c r="AD201" i="32"/>
  <c r="I201" i="30"/>
  <c r="S201" i="30"/>
  <c r="AD201" i="30"/>
  <c r="C202" i="30"/>
  <c r="J200" i="32"/>
  <c r="A200" i="32"/>
  <c r="U3" i="32"/>
  <c r="H200" i="32"/>
  <c r="U4" i="32"/>
  <c r="B200" i="32"/>
  <c r="U5" i="32"/>
  <c r="B200" i="30"/>
  <c r="U3" i="30"/>
  <c r="U4" i="30"/>
  <c r="U5" i="30"/>
  <c r="H200" i="30"/>
  <c r="A200" i="30"/>
  <c r="J200" i="30"/>
  <c r="AK201" i="28"/>
  <c r="AM201" i="28"/>
  <c r="AL201" i="28"/>
  <c r="W202" i="28"/>
  <c r="H200" i="33"/>
  <c r="B200" i="33"/>
  <c r="U4" i="33"/>
  <c r="U5" i="33"/>
  <c r="U3" i="33"/>
  <c r="C202" i="33"/>
  <c r="S201" i="33"/>
  <c r="AD201" i="33"/>
  <c r="I201" i="33"/>
  <c r="L201" i="33"/>
  <c r="Q202" i="33"/>
  <c r="M201" i="33"/>
  <c r="U202" i="33"/>
  <c r="J200" i="33"/>
  <c r="A200" i="33"/>
  <c r="AG10" i="33"/>
  <c r="AH10" i="33"/>
  <c r="AH9" i="32"/>
  <c r="AH10" i="32"/>
  <c r="L198" i="32"/>
  <c r="Q199" i="32"/>
  <c r="M198" i="32"/>
  <c r="U199" i="32"/>
  <c r="AG9" i="32"/>
  <c r="AG10" i="32"/>
  <c r="A200" i="31"/>
  <c r="J200" i="31"/>
  <c r="AG11" i="31"/>
  <c r="C202" i="31"/>
  <c r="S201" i="31"/>
  <c r="AD201" i="31"/>
  <c r="I201" i="31"/>
  <c r="AH11" i="31"/>
  <c r="H200" i="31"/>
  <c r="B200" i="31"/>
  <c r="U4" i="31"/>
  <c r="U5" i="31"/>
  <c r="U3" i="31"/>
  <c r="L199" i="31"/>
  <c r="Q200" i="31"/>
  <c r="M199" i="31"/>
  <c r="U200" i="31"/>
  <c r="AH12" i="31"/>
  <c r="L200" i="30"/>
  <c r="Q201" i="30"/>
  <c r="M200" i="30"/>
  <c r="U201" i="30"/>
  <c r="AH9" i="30"/>
  <c r="AG9" i="30"/>
  <c r="AG9" i="29"/>
  <c r="AS12" i="29"/>
  <c r="B18" i="19"/>
  <c r="AV12" i="29"/>
  <c r="C203" i="29"/>
  <c r="S202" i="29"/>
  <c r="AD202" i="29"/>
  <c r="M204" i="29"/>
  <c r="L204" i="29"/>
  <c r="Q205" i="29"/>
  <c r="U205" i="29"/>
  <c r="AV10" i="29"/>
  <c r="AU10" i="29"/>
  <c r="AT10" i="29"/>
  <c r="AS10" i="29"/>
  <c r="B16" i="19"/>
  <c r="O5" i="27"/>
  <c r="J201" i="29"/>
  <c r="A201" i="29"/>
  <c r="AF3" i="29"/>
  <c r="AF4" i="29"/>
  <c r="AF5" i="29"/>
  <c r="AH9" i="29"/>
  <c r="AH10" i="29"/>
  <c r="AV11" i="29"/>
  <c r="AS11" i="29"/>
  <c r="B17" i="19"/>
  <c r="L5" i="27"/>
  <c r="H200" i="28"/>
  <c r="B200" i="28"/>
  <c r="U4" i="28"/>
  <c r="S201" i="28"/>
  <c r="AD201" i="28"/>
  <c r="I201" i="28"/>
  <c r="C202" i="28"/>
  <c r="U3" i="28"/>
  <c r="J200" i="28"/>
  <c r="A200" i="28"/>
  <c r="U5" i="28"/>
  <c r="M200" i="28"/>
  <c r="L200" i="28"/>
  <c r="Q201" i="28"/>
  <c r="U201" i="28"/>
  <c r="AS12" i="30"/>
  <c r="J13" i="19"/>
  <c r="AV12" i="30"/>
  <c r="AS12" i="32"/>
  <c r="B28" i="19"/>
  <c r="AV12" i="32"/>
  <c r="AV10" i="32"/>
  <c r="AU10" i="32"/>
  <c r="AT10" i="32"/>
  <c r="AS10" i="32"/>
  <c r="B26" i="19"/>
  <c r="W5" i="27"/>
  <c r="C203" i="30"/>
  <c r="S202" i="30"/>
  <c r="AD202" i="30"/>
  <c r="AV11" i="30"/>
  <c r="AS11" i="30"/>
  <c r="J12" i="19"/>
  <c r="I5" i="27"/>
  <c r="S202" i="32"/>
  <c r="AD202" i="32"/>
  <c r="C203" i="32"/>
  <c r="AS10" i="30"/>
  <c r="J11" i="19"/>
  <c r="K5" i="27"/>
  <c r="AV10" i="30"/>
  <c r="AU10" i="30"/>
  <c r="AT10" i="30"/>
  <c r="AS11" i="32"/>
  <c r="B27" i="19"/>
  <c r="T5" i="27"/>
  <c r="AV11" i="32"/>
  <c r="AF4" i="30"/>
  <c r="AF5" i="30"/>
  <c r="J201" i="30"/>
  <c r="AF3" i="30"/>
  <c r="A201" i="30"/>
  <c r="AF4" i="32"/>
  <c r="AF3" i="32"/>
  <c r="A201" i="32"/>
  <c r="AF5" i="32"/>
  <c r="J201" i="32"/>
  <c r="AK202" i="28"/>
  <c r="AL202" i="28"/>
  <c r="AM202" i="28"/>
  <c r="W203" i="28"/>
  <c r="AS12" i="33"/>
  <c r="B33" i="19"/>
  <c r="AV12" i="33"/>
  <c r="A201" i="33"/>
  <c r="J201" i="33"/>
  <c r="AF4" i="33"/>
  <c r="AF5" i="33"/>
  <c r="AF3" i="33"/>
  <c r="AS11" i="33"/>
  <c r="B32" i="19"/>
  <c r="AV11" i="33"/>
  <c r="S202" i="33"/>
  <c r="AD202" i="33"/>
  <c r="C203" i="33"/>
  <c r="AH11" i="33"/>
  <c r="AH12" i="33"/>
  <c r="AJ12" i="33"/>
  <c r="AG11" i="33"/>
  <c r="M202" i="33"/>
  <c r="L202" i="33"/>
  <c r="Q203" i="33"/>
  <c r="U203" i="33"/>
  <c r="AV10" i="33"/>
  <c r="AU10" i="33"/>
  <c r="AT10" i="33"/>
  <c r="AS10" i="33"/>
  <c r="B31" i="19"/>
  <c r="M199" i="32"/>
  <c r="L199" i="32"/>
  <c r="Q200" i="32"/>
  <c r="U200" i="32"/>
  <c r="AH11" i="32"/>
  <c r="AG11" i="32"/>
  <c r="AU11" i="29"/>
  <c r="AT11" i="29"/>
  <c r="AV12" i="31"/>
  <c r="AS12" i="31"/>
  <c r="B23" i="19"/>
  <c r="AS10" i="31"/>
  <c r="B21" i="19"/>
  <c r="S5" i="27"/>
  <c r="AV10" i="31"/>
  <c r="AU10" i="31"/>
  <c r="AT10" i="31"/>
  <c r="A201" i="31"/>
  <c r="J201" i="31"/>
  <c r="AF3" i="31"/>
  <c r="AF5" i="31"/>
  <c r="AF4" i="31"/>
  <c r="M200" i="31"/>
  <c r="L200" i="31"/>
  <c r="Q201" i="31"/>
  <c r="U201" i="31"/>
  <c r="AH13" i="31"/>
  <c r="AH14" i="31"/>
  <c r="AS11" i="31"/>
  <c r="B22" i="19"/>
  <c r="P5" i="27"/>
  <c r="AV11" i="31"/>
  <c r="AG12" i="31"/>
  <c r="AH15" i="31"/>
  <c r="S202" i="31"/>
  <c r="AD202" i="31"/>
  <c r="C203" i="31"/>
  <c r="AG13" i="31"/>
  <c r="M201" i="30"/>
  <c r="L201" i="30"/>
  <c r="Q202" i="30"/>
  <c r="U202" i="30"/>
  <c r="AG10" i="30"/>
  <c r="AH10" i="30"/>
  <c r="AH11" i="30"/>
  <c r="AJ11" i="30"/>
  <c r="AU12" i="29"/>
  <c r="AT12" i="29"/>
  <c r="AG10" i="29"/>
  <c r="AH11" i="29"/>
  <c r="M205" i="29"/>
  <c r="L205" i="29"/>
  <c r="Q206" i="29"/>
  <c r="U206" i="29"/>
  <c r="S203" i="29"/>
  <c r="AD203" i="29"/>
  <c r="C204" i="29"/>
  <c r="A201" i="28"/>
  <c r="J201" i="28"/>
  <c r="AF5" i="28"/>
  <c r="AF4" i="28"/>
  <c r="AV12" i="28"/>
  <c r="AS12" i="28"/>
  <c r="B13" i="19"/>
  <c r="AS10" i="28"/>
  <c r="B11" i="19"/>
  <c r="H5" i="27"/>
  <c r="AV10" i="28"/>
  <c r="AU10" i="28"/>
  <c r="AT10" i="28"/>
  <c r="AF3" i="28"/>
  <c r="S202" i="28"/>
  <c r="AD202" i="28"/>
  <c r="C203" i="28"/>
  <c r="AS11" i="28"/>
  <c r="B12" i="19"/>
  <c r="F5" i="27"/>
  <c r="AV11" i="28"/>
  <c r="L201" i="28"/>
  <c r="Q202" i="28"/>
  <c r="M201" i="28"/>
  <c r="U202" i="28"/>
  <c r="AU11" i="30"/>
  <c r="AT11" i="30"/>
  <c r="AU11" i="32"/>
  <c r="AT11" i="32"/>
  <c r="S203" i="32"/>
  <c r="AD203" i="32"/>
  <c r="C204" i="32"/>
  <c r="AU12" i="30"/>
  <c r="AT12" i="30"/>
  <c r="AV13" i="30"/>
  <c r="S203" i="30"/>
  <c r="AD203" i="30"/>
  <c r="C204" i="30"/>
  <c r="AU12" i="32"/>
  <c r="AT12" i="32"/>
  <c r="AV13" i="32"/>
  <c r="AM203" i="28"/>
  <c r="AL203" i="28"/>
  <c r="AK203" i="28"/>
  <c r="W204" i="28"/>
  <c r="AV13" i="29"/>
  <c r="AU11" i="31"/>
  <c r="AT11" i="31"/>
  <c r="AU11" i="33"/>
  <c r="AT11" i="33"/>
  <c r="AH13" i="33"/>
  <c r="AJ13" i="33"/>
  <c r="AH14" i="33"/>
  <c r="AJ14" i="33"/>
  <c r="AU12" i="33"/>
  <c r="AT12" i="33"/>
  <c r="AG12" i="33"/>
  <c r="S203" i="33"/>
  <c r="AD203" i="33"/>
  <c r="C204" i="33"/>
  <c r="M203" i="33"/>
  <c r="L203" i="33"/>
  <c r="Q204" i="33"/>
  <c r="U204" i="33"/>
  <c r="AH12" i="32"/>
  <c r="AH13" i="32"/>
  <c r="AH14" i="32"/>
  <c r="M200" i="32"/>
  <c r="L200" i="32"/>
  <c r="Q201" i="32"/>
  <c r="U201" i="32"/>
  <c r="AG12" i="32"/>
  <c r="AU12" i="31"/>
  <c r="AT12" i="31"/>
  <c r="AG14" i="31"/>
  <c r="M201" i="31"/>
  <c r="L201" i="31"/>
  <c r="Q202" i="31"/>
  <c r="U202" i="31"/>
  <c r="AH16" i="31"/>
  <c r="S203" i="31"/>
  <c r="AD203" i="31"/>
  <c r="C204" i="31"/>
  <c r="AH12" i="30"/>
  <c r="AJ12" i="30"/>
  <c r="AG11" i="30"/>
  <c r="M202" i="30"/>
  <c r="L202" i="30"/>
  <c r="Q203" i="30"/>
  <c r="U203" i="30"/>
  <c r="AG11" i="29"/>
  <c r="C205" i="29"/>
  <c r="S204" i="29"/>
  <c r="AD204" i="29"/>
  <c r="L206" i="29"/>
  <c r="Q207" i="29"/>
  <c r="M206" i="29"/>
  <c r="U207" i="29"/>
  <c r="AH12" i="29"/>
  <c r="AH13" i="29"/>
  <c r="AU12" i="28"/>
  <c r="AT12" i="28"/>
  <c r="S203" i="28"/>
  <c r="AD203" i="28"/>
  <c r="C204" i="28"/>
  <c r="AU11" i="28"/>
  <c r="AT11" i="28"/>
  <c r="M202" i="28"/>
  <c r="L202" i="28"/>
  <c r="Q203" i="28"/>
  <c r="U203" i="28"/>
  <c r="AV13" i="33"/>
  <c r="C205" i="30"/>
  <c r="S204" i="30"/>
  <c r="AD204" i="30"/>
  <c r="S204" i="32"/>
  <c r="AD204" i="32"/>
  <c r="C205" i="32"/>
  <c r="AK204" i="28"/>
  <c r="AM204" i="28"/>
  <c r="AL204" i="28"/>
  <c r="W205" i="28"/>
  <c r="AV13" i="31"/>
  <c r="AH15" i="33"/>
  <c r="AJ15" i="33"/>
  <c r="M204" i="33"/>
  <c r="L204" i="33"/>
  <c r="Q205" i="33"/>
  <c r="U205" i="33"/>
  <c r="AG13" i="33"/>
  <c r="C205" i="33"/>
  <c r="S204" i="33"/>
  <c r="AD204" i="33"/>
  <c r="L201" i="32"/>
  <c r="Q202" i="32"/>
  <c r="M201" i="32"/>
  <c r="U202" i="32"/>
  <c r="AH15" i="32"/>
  <c r="AG13" i="32"/>
  <c r="AG14" i="32"/>
  <c r="AH16" i="32"/>
  <c r="AH13" i="30"/>
  <c r="AJ13" i="30"/>
  <c r="AH17" i="31"/>
  <c r="L202" i="31"/>
  <c r="Q203" i="31"/>
  <c r="M202" i="31"/>
  <c r="U203" i="31"/>
  <c r="AG15" i="31"/>
  <c r="S204" i="31"/>
  <c r="AD204" i="31"/>
  <c r="C205" i="31"/>
  <c r="L203" i="30"/>
  <c r="Q204" i="30"/>
  <c r="M203" i="30"/>
  <c r="U204" i="30"/>
  <c r="AG12" i="30"/>
  <c r="AG13" i="30"/>
  <c r="AH14" i="29"/>
  <c r="L207" i="29"/>
  <c r="Q208" i="29"/>
  <c r="M207" i="29"/>
  <c r="U208" i="29"/>
  <c r="S205" i="29"/>
  <c r="AD205" i="29"/>
  <c r="C206" i="29"/>
  <c r="AG12" i="29"/>
  <c r="AV13" i="28"/>
  <c r="C205" i="28"/>
  <c r="S204" i="28"/>
  <c r="AD204" i="28"/>
  <c r="M203" i="28"/>
  <c r="L203" i="28"/>
  <c r="Q204" i="28"/>
  <c r="U204" i="28"/>
  <c r="S205" i="32"/>
  <c r="AD205" i="32"/>
  <c r="C206" i="32"/>
  <c r="S205" i="30"/>
  <c r="AD205" i="30"/>
  <c r="C206" i="30"/>
  <c r="AL205" i="28"/>
  <c r="AM205" i="28"/>
  <c r="AK205" i="28"/>
  <c r="W206" i="28"/>
  <c r="AH14" i="30"/>
  <c r="AJ14" i="30"/>
  <c r="AH16" i="33"/>
  <c r="AJ16" i="33"/>
  <c r="S205" i="33"/>
  <c r="AD205" i="33"/>
  <c r="C206" i="33"/>
  <c r="AG14" i="33"/>
  <c r="AG15" i="33"/>
  <c r="AG16" i="33"/>
  <c r="AG17" i="33"/>
  <c r="AG18" i="33"/>
  <c r="AG19" i="33"/>
  <c r="AG20" i="33"/>
  <c r="AG21" i="33"/>
  <c r="M205" i="33"/>
  <c r="L205" i="33"/>
  <c r="Q206" i="33"/>
  <c r="U206" i="33"/>
  <c r="M202" i="32"/>
  <c r="L202" i="32"/>
  <c r="Q203" i="32"/>
  <c r="U203" i="32"/>
  <c r="AG15" i="32"/>
  <c r="AH17" i="32"/>
  <c r="AG16" i="32"/>
  <c r="AG17" i="32"/>
  <c r="AG18" i="32"/>
  <c r="AG16" i="31"/>
  <c r="M203" i="31"/>
  <c r="L203" i="31"/>
  <c r="Q204" i="31"/>
  <c r="U204" i="31"/>
  <c r="AH18" i="31"/>
  <c r="AH19" i="31"/>
  <c r="AH20" i="31"/>
  <c r="AH21" i="31"/>
  <c r="AH22" i="31"/>
  <c r="AH23" i="31"/>
  <c r="AH24" i="31"/>
  <c r="AH25" i="31"/>
  <c r="AH26" i="31"/>
  <c r="C206" i="31"/>
  <c r="S205" i="31"/>
  <c r="AD205" i="31"/>
  <c r="M204" i="30"/>
  <c r="L204" i="30"/>
  <c r="Q205" i="30"/>
  <c r="U205" i="30"/>
  <c r="AG14" i="30"/>
  <c r="AH15" i="30"/>
  <c r="AJ15" i="30"/>
  <c r="AG13" i="29"/>
  <c r="AH15" i="29"/>
  <c r="C207" i="29"/>
  <c r="S206" i="29"/>
  <c r="AD206" i="29"/>
  <c r="M208" i="29"/>
  <c r="L208" i="29"/>
  <c r="S205" i="28"/>
  <c r="AD205" i="28"/>
  <c r="C206" i="28"/>
  <c r="M204" i="28"/>
  <c r="L204" i="28"/>
  <c r="Q205" i="28"/>
  <c r="U205" i="28"/>
  <c r="S206" i="30"/>
  <c r="AD206" i="30"/>
  <c r="C207" i="30"/>
  <c r="S206" i="32"/>
  <c r="AD206" i="32"/>
  <c r="C207" i="32"/>
  <c r="AL206" i="28"/>
  <c r="AK206" i="28"/>
  <c r="AM206" i="28"/>
  <c r="W207" i="28"/>
  <c r="AG22" i="33"/>
  <c r="AG23" i="33"/>
  <c r="AG24" i="33"/>
  <c r="AG25" i="33"/>
  <c r="AG26" i="33"/>
  <c r="AG27" i="33"/>
  <c r="AG28" i="33"/>
  <c r="AG29" i="33"/>
  <c r="AG30" i="33"/>
  <c r="AG31" i="33"/>
  <c r="AG32" i="33"/>
  <c r="AG33" i="33"/>
  <c r="AG34" i="33"/>
  <c r="AG35" i="33"/>
  <c r="AG36" i="33"/>
  <c r="AG37" i="33"/>
  <c r="AG38" i="33"/>
  <c r="AG39" i="33"/>
  <c r="AG40" i="33"/>
  <c r="AG41" i="33"/>
  <c r="AG42" i="33"/>
  <c r="AG43" i="33"/>
  <c r="AG44" i="33"/>
  <c r="AG45" i="33"/>
  <c r="AG46" i="33"/>
  <c r="AG47" i="33"/>
  <c r="AG48" i="33"/>
  <c r="AG49" i="33"/>
  <c r="AG50" i="33"/>
  <c r="AG51" i="33"/>
  <c r="AG52" i="33"/>
  <c r="AG53" i="33"/>
  <c r="AG54" i="33"/>
  <c r="AG55" i="33"/>
  <c r="AG56" i="33"/>
  <c r="AG57" i="33"/>
  <c r="AG58" i="33"/>
  <c r="AG59" i="33"/>
  <c r="AG60" i="33"/>
  <c r="AG61" i="33"/>
  <c r="AG62" i="33"/>
  <c r="AG63" i="33"/>
  <c r="AG64" i="33"/>
  <c r="AG65" i="33"/>
  <c r="AG66" i="33"/>
  <c r="AG67" i="33"/>
  <c r="AG68" i="33"/>
  <c r="AG69" i="33"/>
  <c r="AG70" i="33"/>
  <c r="AG71" i="33"/>
  <c r="AG72" i="33"/>
  <c r="AG73" i="33"/>
  <c r="AG74" i="33"/>
  <c r="AG75" i="33"/>
  <c r="AG76" i="33"/>
  <c r="AG77" i="33"/>
  <c r="AG78" i="33"/>
  <c r="AG79" i="33"/>
  <c r="AG80" i="33"/>
  <c r="AG81" i="33"/>
  <c r="AG82" i="33"/>
  <c r="AG83" i="33"/>
  <c r="AG84" i="33"/>
  <c r="AG85" i="33"/>
  <c r="AG86" i="33"/>
  <c r="AG87" i="33"/>
  <c r="AG88" i="33"/>
  <c r="AG89" i="33"/>
  <c r="AG90" i="33"/>
  <c r="AG91" i="33"/>
  <c r="AG92" i="33"/>
  <c r="AG93" i="33"/>
  <c r="AG94" i="33"/>
  <c r="AG95" i="33"/>
  <c r="AG96" i="33"/>
  <c r="AG97" i="33"/>
  <c r="AG98" i="33"/>
  <c r="AG99" i="33"/>
  <c r="AG100" i="33"/>
  <c r="AG101" i="33"/>
  <c r="AG102" i="33"/>
  <c r="AG103" i="33"/>
  <c r="AG104" i="33"/>
  <c r="AG105" i="33"/>
  <c r="AG106" i="33"/>
  <c r="AG107" i="33"/>
  <c r="AG108" i="33"/>
  <c r="AG109" i="33"/>
  <c r="AG110" i="33"/>
  <c r="AG111" i="33"/>
  <c r="AG112" i="33"/>
  <c r="AG113" i="33"/>
  <c r="AG114" i="33"/>
  <c r="AG115" i="33"/>
  <c r="AG116" i="33"/>
  <c r="AG117" i="33"/>
  <c r="AG118" i="33"/>
  <c r="AG119" i="33"/>
  <c r="AG120" i="33"/>
  <c r="AG121" i="33"/>
  <c r="AG122" i="33"/>
  <c r="AG123" i="33"/>
  <c r="AG124" i="33"/>
  <c r="AG125" i="33"/>
  <c r="AG126" i="33"/>
  <c r="AG127" i="33"/>
  <c r="AG128" i="33"/>
  <c r="AG129" i="33"/>
  <c r="AG130" i="33"/>
  <c r="AG131" i="33"/>
  <c r="AG132" i="33"/>
  <c r="AG133" i="33"/>
  <c r="AG134" i="33"/>
  <c r="AG135" i="33"/>
  <c r="AG136" i="33"/>
  <c r="AG137" i="33"/>
  <c r="AG138" i="33"/>
  <c r="AG139" i="33"/>
  <c r="AG140" i="33"/>
  <c r="AG141" i="33"/>
  <c r="AG142" i="33"/>
  <c r="AG143" i="33"/>
  <c r="AG144" i="33"/>
  <c r="AG145" i="33"/>
  <c r="AG146" i="33"/>
  <c r="AG147" i="33"/>
  <c r="AG148" i="33"/>
  <c r="AG149" i="33"/>
  <c r="AG150" i="33"/>
  <c r="AG151" i="33"/>
  <c r="AG152" i="33"/>
  <c r="AG153" i="33"/>
  <c r="AG154" i="33"/>
  <c r="AG155" i="33"/>
  <c r="AG156" i="33"/>
  <c r="AG157" i="33"/>
  <c r="AG158" i="33"/>
  <c r="AG159" i="33"/>
  <c r="AG160" i="33"/>
  <c r="AG161" i="33"/>
  <c r="AG162" i="33"/>
  <c r="AG163" i="33"/>
  <c r="AG164" i="33"/>
  <c r="AG165" i="33"/>
  <c r="AG166" i="33"/>
  <c r="AG167" i="33"/>
  <c r="AG168" i="33"/>
  <c r="AG169" i="33"/>
  <c r="AG170" i="33"/>
  <c r="AG171" i="33"/>
  <c r="AG172" i="33"/>
  <c r="AG173" i="33"/>
  <c r="AG174" i="33"/>
  <c r="AG175" i="33"/>
  <c r="AG176" i="33"/>
  <c r="AG177" i="33"/>
  <c r="AG178" i="33"/>
  <c r="AG179" i="33"/>
  <c r="AG180" i="33"/>
  <c r="AG181" i="33"/>
  <c r="AG182" i="33"/>
  <c r="AG183" i="33"/>
  <c r="AG184" i="33"/>
  <c r="AG185" i="33"/>
  <c r="AG186" i="33"/>
  <c r="AG187" i="33"/>
  <c r="AG188" i="33"/>
  <c r="AG189" i="33"/>
  <c r="AG190" i="33"/>
  <c r="AG191" i="33"/>
  <c r="AG192" i="33"/>
  <c r="AG193" i="33"/>
  <c r="AG194" i="33"/>
  <c r="AG195" i="33"/>
  <c r="AG196" i="33"/>
  <c r="AG197" i="33"/>
  <c r="AG198" i="33"/>
  <c r="AG199" i="33"/>
  <c r="AG200" i="33"/>
  <c r="AG201" i="33"/>
  <c r="AG202" i="33"/>
  <c r="AG203" i="33"/>
  <c r="AG204" i="33"/>
  <c r="AG205" i="33"/>
  <c r="AG206" i="33"/>
  <c r="AG207" i="33"/>
  <c r="AG208" i="33"/>
  <c r="AG209" i="33"/>
  <c r="AG210" i="33"/>
  <c r="AG211" i="33"/>
  <c r="AG212" i="33"/>
  <c r="AG213" i="33"/>
  <c r="AG214" i="33"/>
  <c r="AG215" i="33"/>
  <c r="AG216" i="33"/>
  <c r="AG217" i="33"/>
  <c r="AG218" i="33"/>
  <c r="AG219" i="33"/>
  <c r="AG220" i="33"/>
  <c r="AG221" i="33"/>
  <c r="AG222" i="33"/>
  <c r="AG223" i="33"/>
  <c r="AG224" i="33"/>
  <c r="AG225" i="33"/>
  <c r="AG226" i="33"/>
  <c r="AG227" i="33"/>
  <c r="AG228" i="33"/>
  <c r="AG229" i="33"/>
  <c r="AG230" i="33"/>
  <c r="AG231" i="33"/>
  <c r="AG232" i="33"/>
  <c r="AG233" i="33"/>
  <c r="AG234" i="33"/>
  <c r="AG235" i="33"/>
  <c r="AG236" i="33"/>
  <c r="AG237" i="33"/>
  <c r="AH17" i="33"/>
  <c r="S206" i="33"/>
  <c r="AD206" i="33"/>
  <c r="C207" i="33"/>
  <c r="M206" i="33"/>
  <c r="L206" i="33"/>
  <c r="Q207" i="33"/>
  <c r="U207" i="33"/>
  <c r="AG19" i="32"/>
  <c r="AG20" i="32"/>
  <c r="AG21" i="32"/>
  <c r="AH18" i="32"/>
  <c r="M203" i="32"/>
  <c r="L203" i="32"/>
  <c r="Q204" i="32"/>
  <c r="U204" i="32"/>
  <c r="AH16" i="30"/>
  <c r="AJ16" i="30"/>
  <c r="S206" i="31"/>
  <c r="AD206" i="31"/>
  <c r="C207" i="31"/>
  <c r="M204" i="31"/>
  <c r="L204" i="31"/>
  <c r="Q205" i="31"/>
  <c r="U205" i="31"/>
  <c r="AJ26" i="31"/>
  <c r="AH27" i="31"/>
  <c r="AG17" i="31"/>
  <c r="AG18" i="31"/>
  <c r="AG19" i="31"/>
  <c r="AG20" i="31"/>
  <c r="AG21" i="31"/>
  <c r="AG22" i="31"/>
  <c r="AG23" i="31"/>
  <c r="AG24" i="31"/>
  <c r="AG25" i="31"/>
  <c r="AG26" i="31"/>
  <c r="AG27" i="31"/>
  <c r="AG28" i="31"/>
  <c r="AG29" i="31"/>
  <c r="AG30" i="31"/>
  <c r="AG31" i="31"/>
  <c r="AG32" i="31"/>
  <c r="AG33" i="31"/>
  <c r="AG34" i="31"/>
  <c r="AG35" i="31"/>
  <c r="AG36" i="31"/>
  <c r="AG37" i="31"/>
  <c r="AG38" i="31"/>
  <c r="AG39" i="31"/>
  <c r="AG40" i="31"/>
  <c r="AG41" i="31"/>
  <c r="AG42" i="31"/>
  <c r="AG43" i="31"/>
  <c r="AG44" i="31"/>
  <c r="AG45" i="31"/>
  <c r="AG46" i="31"/>
  <c r="AG47" i="31"/>
  <c r="AG48" i="31"/>
  <c r="AG49" i="31"/>
  <c r="AG50" i="31"/>
  <c r="AG51" i="31"/>
  <c r="AG52" i="31"/>
  <c r="AG53" i="31"/>
  <c r="AG54" i="31"/>
  <c r="AG55" i="31"/>
  <c r="AG56" i="31"/>
  <c r="AG57" i="31"/>
  <c r="AG58" i="31"/>
  <c r="AG59" i="31"/>
  <c r="AG60" i="31"/>
  <c r="AG61" i="31"/>
  <c r="AG62" i="31"/>
  <c r="AG63" i="31"/>
  <c r="AG64" i="31"/>
  <c r="AG65" i="31"/>
  <c r="AG66" i="31"/>
  <c r="AG67" i="31"/>
  <c r="AG68" i="31"/>
  <c r="AG69" i="31"/>
  <c r="AG70" i="31"/>
  <c r="AG71" i="31"/>
  <c r="AG72" i="31"/>
  <c r="AG73" i="31"/>
  <c r="AG74" i="31"/>
  <c r="AG75" i="31"/>
  <c r="AG76" i="31"/>
  <c r="AG77" i="31"/>
  <c r="AG78" i="31"/>
  <c r="AG79" i="31"/>
  <c r="AG80" i="31"/>
  <c r="AG81" i="31"/>
  <c r="AG82" i="31"/>
  <c r="AG83" i="31"/>
  <c r="AG84" i="31"/>
  <c r="AG85" i="31"/>
  <c r="AG86" i="31"/>
  <c r="AG87" i="31"/>
  <c r="AG88" i="31"/>
  <c r="AG89" i="31"/>
  <c r="AG90" i="31"/>
  <c r="AG91" i="31"/>
  <c r="AG92" i="31"/>
  <c r="AG93" i="31"/>
  <c r="AG94" i="31"/>
  <c r="AG95" i="31"/>
  <c r="AG96" i="31"/>
  <c r="AG97" i="31"/>
  <c r="AG98" i="31"/>
  <c r="AG99" i="31"/>
  <c r="AG100" i="31"/>
  <c r="AG101" i="31"/>
  <c r="AG102" i="31"/>
  <c r="AG103" i="31"/>
  <c r="AG104" i="31"/>
  <c r="AG105" i="31"/>
  <c r="AG106" i="31"/>
  <c r="AG107" i="31"/>
  <c r="AG108" i="31"/>
  <c r="AG109" i="31"/>
  <c r="AG110" i="31"/>
  <c r="AG111" i="31"/>
  <c r="AG112" i="31"/>
  <c r="AG113" i="31"/>
  <c r="AG114" i="31"/>
  <c r="AG115" i="31"/>
  <c r="AG116" i="31"/>
  <c r="AG117" i="31"/>
  <c r="AG118" i="31"/>
  <c r="AG119" i="31"/>
  <c r="AG120" i="31"/>
  <c r="AG121" i="31"/>
  <c r="AG122" i="31"/>
  <c r="AG123" i="31"/>
  <c r="AG124" i="31"/>
  <c r="AG125" i="31"/>
  <c r="AG126" i="31"/>
  <c r="AG127" i="31"/>
  <c r="AG128" i="31"/>
  <c r="AG129" i="31"/>
  <c r="AG130" i="31"/>
  <c r="AG131" i="31"/>
  <c r="AG132" i="31"/>
  <c r="AG133" i="31"/>
  <c r="AG134" i="31"/>
  <c r="AG135" i="31"/>
  <c r="AG136" i="31"/>
  <c r="AG137" i="31"/>
  <c r="AG138" i="31"/>
  <c r="AG139" i="31"/>
  <c r="AG140" i="31"/>
  <c r="AG141" i="31"/>
  <c r="AG142" i="31"/>
  <c r="AG143" i="31"/>
  <c r="AG144" i="31"/>
  <c r="AG145" i="31"/>
  <c r="AG146" i="31"/>
  <c r="AG147" i="31"/>
  <c r="AG148" i="31"/>
  <c r="AG149" i="31"/>
  <c r="AG150" i="31"/>
  <c r="AG151" i="31"/>
  <c r="AG152" i="31"/>
  <c r="AG153" i="31"/>
  <c r="AG154" i="31"/>
  <c r="AG155" i="31"/>
  <c r="AG156" i="31"/>
  <c r="AG157" i="31"/>
  <c r="AG158" i="31"/>
  <c r="AG159" i="31"/>
  <c r="AG160" i="31"/>
  <c r="AG161" i="31"/>
  <c r="AG162" i="31"/>
  <c r="AG163" i="31"/>
  <c r="AG164" i="31"/>
  <c r="AG165" i="31"/>
  <c r="AG166" i="31"/>
  <c r="AG167" i="31"/>
  <c r="AG168" i="31"/>
  <c r="AG169" i="31"/>
  <c r="AG170" i="31"/>
  <c r="AG171" i="31"/>
  <c r="AG172" i="31"/>
  <c r="AG173" i="31"/>
  <c r="AG174" i="31"/>
  <c r="AG175" i="31"/>
  <c r="AG176" i="31"/>
  <c r="AG177" i="31"/>
  <c r="AG178" i="31"/>
  <c r="AG179" i="31"/>
  <c r="AG180" i="31"/>
  <c r="AG181" i="31"/>
  <c r="AG182" i="31"/>
  <c r="AG183" i="31"/>
  <c r="AG184" i="31"/>
  <c r="AG185" i="31"/>
  <c r="AG186" i="31"/>
  <c r="AG187" i="31"/>
  <c r="AG188" i="31"/>
  <c r="AG189" i="31"/>
  <c r="AG190" i="31"/>
  <c r="AG191" i="31"/>
  <c r="AG192" i="31"/>
  <c r="AG193" i="31"/>
  <c r="AG194" i="31"/>
  <c r="AG195" i="31"/>
  <c r="AG196" i="31"/>
  <c r="AG197" i="31"/>
  <c r="AG198" i="31"/>
  <c r="AG199" i="31"/>
  <c r="AG200" i="31"/>
  <c r="AG201" i="31"/>
  <c r="AG202" i="31"/>
  <c r="AG203" i="31"/>
  <c r="AG204" i="31"/>
  <c r="AG205" i="31"/>
  <c r="AG206" i="31"/>
  <c r="AG207" i="31"/>
  <c r="AG208" i="31"/>
  <c r="AG209" i="31"/>
  <c r="AG210" i="31"/>
  <c r="AG211" i="31"/>
  <c r="AG212" i="31"/>
  <c r="AG213" i="31"/>
  <c r="AG214" i="31"/>
  <c r="AG215" i="31"/>
  <c r="AG216" i="31"/>
  <c r="AG217" i="31"/>
  <c r="AG218" i="31"/>
  <c r="AG219" i="31"/>
  <c r="AG220" i="31"/>
  <c r="AG221" i="31"/>
  <c r="AG222" i="31"/>
  <c r="AG223" i="31"/>
  <c r="AG224" i="31"/>
  <c r="AG225" i="31"/>
  <c r="AG226" i="31"/>
  <c r="AG227" i="31"/>
  <c r="AG228" i="31"/>
  <c r="AG229" i="31"/>
  <c r="AG230" i="31"/>
  <c r="AG231" i="31"/>
  <c r="AG232" i="31"/>
  <c r="AG233" i="31"/>
  <c r="AG234" i="31"/>
  <c r="AG235" i="31"/>
  <c r="AG236" i="31"/>
  <c r="AG237" i="31"/>
  <c r="L205" i="30"/>
  <c r="Q206" i="30"/>
  <c r="M205" i="30"/>
  <c r="U206" i="30"/>
  <c r="AG15" i="30"/>
  <c r="AG16" i="30"/>
  <c r="AG17" i="30"/>
  <c r="AG18" i="30"/>
  <c r="AG14"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AG3" i="29"/>
  <c r="V3" i="29"/>
  <c r="AG4" i="29"/>
  <c r="V5" i="29"/>
  <c r="AG5" i="29"/>
  <c r="V4" i="29"/>
  <c r="C208" i="29"/>
  <c r="S207" i="29"/>
  <c r="AD207" i="29"/>
  <c r="AH16" i="29"/>
  <c r="S206" i="28"/>
  <c r="AD206" i="28"/>
  <c r="C207" i="28"/>
  <c r="M205" i="28"/>
  <c r="L205" i="28"/>
  <c r="Q206" i="28"/>
  <c r="U206" i="28"/>
  <c r="AG22" i="32"/>
  <c r="S207" i="32"/>
  <c r="AD207" i="32"/>
  <c r="C208" i="32"/>
  <c r="S207" i="30"/>
  <c r="AD207" i="30"/>
  <c r="C208" i="30"/>
  <c r="AL207" i="28"/>
  <c r="AM207" i="28"/>
  <c r="AK207" i="28"/>
  <c r="W208" i="28"/>
  <c r="AH17" i="30"/>
  <c r="AJ17" i="30"/>
  <c r="AH18" i="33"/>
  <c r="AJ17" i="33"/>
  <c r="C208" i="33"/>
  <c r="S207" i="33"/>
  <c r="AD207" i="33"/>
  <c r="L207" i="33"/>
  <c r="Q208" i="33"/>
  <c r="M207" i="33"/>
  <c r="U208" i="33"/>
  <c r="AH19" i="32"/>
  <c r="AH20" i="32"/>
  <c r="AH21" i="32"/>
  <c r="AH22" i="32"/>
  <c r="L204" i="32"/>
  <c r="Q205" i="32"/>
  <c r="M204" i="32"/>
  <c r="U205" i="32"/>
  <c r="AJ27" i="31"/>
  <c r="AH28" i="31"/>
  <c r="S207" i="31"/>
  <c r="AD207" i="31"/>
  <c r="C208" i="31"/>
  <c r="L205" i="31"/>
  <c r="Q206" i="31"/>
  <c r="M205" i="31"/>
  <c r="U206" i="31"/>
  <c r="AH18" i="30"/>
  <c r="M206" i="30"/>
  <c r="L206" i="30"/>
  <c r="Q207" i="30"/>
  <c r="U207" i="30"/>
  <c r="AG19" i="30"/>
  <c r="AG20" i="30"/>
  <c r="AG21" i="30"/>
  <c r="AG22" i="30"/>
  <c r="AG23" i="30"/>
  <c r="AG24" i="30"/>
  <c r="AG25" i="30"/>
  <c r="AG26" i="30"/>
  <c r="AG27" i="30"/>
  <c r="AG28" i="30"/>
  <c r="AG29" i="30"/>
  <c r="AG30" i="30"/>
  <c r="AG31" i="30"/>
  <c r="AG32" i="30"/>
  <c r="AG33" i="30"/>
  <c r="AG34" i="30"/>
  <c r="AG35" i="30"/>
  <c r="AG36" i="30"/>
  <c r="AG37" i="30"/>
  <c r="AG38" i="30"/>
  <c r="AG39" i="30"/>
  <c r="AG40" i="30"/>
  <c r="AG41" i="30"/>
  <c r="AG42" i="30"/>
  <c r="AG43" i="30"/>
  <c r="AG44" i="30"/>
  <c r="AG45" i="30"/>
  <c r="AG46" i="30"/>
  <c r="AG47" i="30"/>
  <c r="AG48" i="30"/>
  <c r="AG49" i="30"/>
  <c r="AG50" i="30"/>
  <c r="AG51" i="30"/>
  <c r="AG52" i="30"/>
  <c r="AG53" i="30"/>
  <c r="AG54" i="30"/>
  <c r="AG55" i="30"/>
  <c r="AG56" i="30"/>
  <c r="AG57" i="30"/>
  <c r="AG58" i="30"/>
  <c r="AG59" i="30"/>
  <c r="AG60" i="30"/>
  <c r="AG61" i="30"/>
  <c r="AG62" i="30"/>
  <c r="AG63" i="30"/>
  <c r="AG64" i="30"/>
  <c r="AG65" i="30"/>
  <c r="AG66" i="30"/>
  <c r="AG67" i="30"/>
  <c r="AG68" i="30"/>
  <c r="AG69" i="30"/>
  <c r="AG70" i="30"/>
  <c r="AG71" i="30"/>
  <c r="AG72" i="30"/>
  <c r="AG73" i="30"/>
  <c r="AG74" i="30"/>
  <c r="AG75" i="30"/>
  <c r="AG76" i="30"/>
  <c r="AG77" i="30"/>
  <c r="AG78" i="30"/>
  <c r="AG79" i="30"/>
  <c r="AG80" i="30"/>
  <c r="AG81" i="30"/>
  <c r="AG82" i="30"/>
  <c r="AG83" i="30"/>
  <c r="AG84" i="30"/>
  <c r="AG85" i="30"/>
  <c r="AG86" i="30"/>
  <c r="AG87" i="30"/>
  <c r="AG88" i="30"/>
  <c r="AG89" i="30"/>
  <c r="AG90" i="30"/>
  <c r="AG91" i="30"/>
  <c r="AG92" i="30"/>
  <c r="AG93" i="30"/>
  <c r="AG94" i="30"/>
  <c r="AG95" i="30"/>
  <c r="AG96" i="30"/>
  <c r="AG97" i="30"/>
  <c r="AG98" i="30"/>
  <c r="AG99" i="30"/>
  <c r="AG100" i="30"/>
  <c r="AG101" i="30"/>
  <c r="AG102" i="30"/>
  <c r="AG103" i="30"/>
  <c r="AG104" i="30"/>
  <c r="AG105" i="30"/>
  <c r="AG106" i="30"/>
  <c r="AG107" i="30"/>
  <c r="AG108" i="30"/>
  <c r="AG109" i="30"/>
  <c r="AG110" i="30"/>
  <c r="AG111" i="30"/>
  <c r="AG112" i="30"/>
  <c r="AG113" i="30"/>
  <c r="AG114" i="30"/>
  <c r="AG115" i="30"/>
  <c r="AG116" i="30"/>
  <c r="AG117" i="30"/>
  <c r="AG118" i="30"/>
  <c r="AG119" i="30"/>
  <c r="AG120" i="30"/>
  <c r="AG121" i="30"/>
  <c r="AG122" i="30"/>
  <c r="AG123" i="30"/>
  <c r="AG124" i="30"/>
  <c r="AG125" i="30"/>
  <c r="AG126" i="30"/>
  <c r="AG127" i="30"/>
  <c r="AG128" i="30"/>
  <c r="AG129" i="30"/>
  <c r="AG130" i="30"/>
  <c r="AG131" i="30"/>
  <c r="AG132" i="30"/>
  <c r="AG133" i="30"/>
  <c r="AG134" i="30"/>
  <c r="AG135" i="30"/>
  <c r="AG136" i="30"/>
  <c r="AG137" i="30"/>
  <c r="AG138" i="30"/>
  <c r="AG139" i="30"/>
  <c r="AG140" i="30"/>
  <c r="AG141" i="30"/>
  <c r="AG142" i="30"/>
  <c r="AG143" i="30"/>
  <c r="AG144" i="30"/>
  <c r="AG145" i="30"/>
  <c r="AG146" i="30"/>
  <c r="AG147" i="30"/>
  <c r="AG148" i="30"/>
  <c r="AG149" i="30"/>
  <c r="AG150" i="30"/>
  <c r="AG151" i="30"/>
  <c r="AG152" i="30"/>
  <c r="AG153" i="30"/>
  <c r="AG154" i="30"/>
  <c r="AG155" i="30"/>
  <c r="AG156" i="30"/>
  <c r="AG157" i="30"/>
  <c r="AG158" i="30"/>
  <c r="AG159" i="30"/>
  <c r="AG160" i="30"/>
  <c r="AG161" i="30"/>
  <c r="AG162" i="30"/>
  <c r="AG163" i="30"/>
  <c r="AG164" i="30"/>
  <c r="AG165" i="30"/>
  <c r="AG166" i="30"/>
  <c r="AG167" i="30"/>
  <c r="AG168" i="30"/>
  <c r="AG169" i="30"/>
  <c r="AG170" i="30"/>
  <c r="AG171" i="30"/>
  <c r="AG172" i="30"/>
  <c r="AG173" i="30"/>
  <c r="AG174" i="30"/>
  <c r="AG175" i="30"/>
  <c r="AG176" i="30"/>
  <c r="AG177" i="30"/>
  <c r="AG178" i="30"/>
  <c r="AG179" i="30"/>
  <c r="AG180" i="30"/>
  <c r="AG181" i="30"/>
  <c r="AG182" i="30"/>
  <c r="AG183" i="30"/>
  <c r="AG184" i="30"/>
  <c r="AG185" i="30"/>
  <c r="AG186" i="30"/>
  <c r="AG187" i="30"/>
  <c r="AG188" i="30"/>
  <c r="AG189" i="30"/>
  <c r="AG190" i="30"/>
  <c r="AG191" i="30"/>
  <c r="AG192" i="30"/>
  <c r="AG193" i="30"/>
  <c r="AG194" i="30"/>
  <c r="AG195" i="30"/>
  <c r="AG196" i="30"/>
  <c r="AG197" i="30"/>
  <c r="AG198" i="30"/>
  <c r="AG199" i="30"/>
  <c r="AG200" i="30"/>
  <c r="AG201" i="30"/>
  <c r="AG202" i="30"/>
  <c r="AG203" i="30"/>
  <c r="AG204" i="30"/>
  <c r="AG205" i="30"/>
  <c r="AG206" i="30"/>
  <c r="AG207" i="30"/>
  <c r="AG208" i="30"/>
  <c r="AG209" i="30"/>
  <c r="AG210" i="30"/>
  <c r="AG211" i="30"/>
  <c r="AG212" i="30"/>
  <c r="AG213" i="30"/>
  <c r="AG214" i="30"/>
  <c r="AG215" i="30"/>
  <c r="AG216" i="30"/>
  <c r="AG217" i="30"/>
  <c r="AG218" i="30"/>
  <c r="AG219" i="30"/>
  <c r="AG220" i="30"/>
  <c r="AG221" i="30"/>
  <c r="AG222" i="30"/>
  <c r="AG223" i="30"/>
  <c r="AG224" i="30"/>
  <c r="AG225" i="30"/>
  <c r="AG226" i="30"/>
  <c r="AG227" i="30"/>
  <c r="AG228" i="30"/>
  <c r="AG229" i="30"/>
  <c r="AG230" i="30"/>
  <c r="AG231" i="30"/>
  <c r="AG232" i="30"/>
  <c r="AG233" i="30"/>
  <c r="AG234" i="30"/>
  <c r="AG235" i="30"/>
  <c r="AG236" i="30"/>
  <c r="AG237" i="30"/>
  <c r="AH17" i="29"/>
  <c r="AH18" i="29"/>
  <c r="AH19" i="29"/>
  <c r="AH20" i="29"/>
  <c r="AH21" i="29"/>
  <c r="AH22" i="29"/>
  <c r="AH23" i="29"/>
  <c r="AH24" i="29"/>
  <c r="AH25" i="29"/>
  <c r="AH26" i="29"/>
  <c r="S208" i="29"/>
  <c r="AD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AS19" i="29"/>
  <c r="AV19" i="29"/>
  <c r="AV18" i="29"/>
  <c r="AS18" i="29"/>
  <c r="AV20" i="29"/>
  <c r="AS20" i="29"/>
  <c r="AQ33" i="29"/>
  <c r="AQ37" i="29"/>
  <c r="AQ35" i="29"/>
  <c r="AG15" i="29"/>
  <c r="AG16" i="29"/>
  <c r="AG17" i="29"/>
  <c r="AG18" i="29"/>
  <c r="AG19" i="29"/>
  <c r="AG20" i="29"/>
  <c r="AG21" i="29"/>
  <c r="AG22" i="29"/>
  <c r="AG23" i="29"/>
  <c r="AG24" i="29"/>
  <c r="AG25" i="29"/>
  <c r="AG26" i="29"/>
  <c r="AG27" i="29"/>
  <c r="AG28" i="29"/>
  <c r="AG29" i="29"/>
  <c r="AG30" i="29"/>
  <c r="AG31" i="29"/>
  <c r="AG32" i="29"/>
  <c r="AG33" i="29"/>
  <c r="AG34" i="29"/>
  <c r="AG35" i="29"/>
  <c r="AG36" i="29"/>
  <c r="AG37" i="29"/>
  <c r="AG38" i="29"/>
  <c r="AG39" i="29"/>
  <c r="AG40" i="29"/>
  <c r="AG41" i="29"/>
  <c r="AG42" i="29"/>
  <c r="AG43" i="29"/>
  <c r="AG44" i="29"/>
  <c r="AG45" i="29"/>
  <c r="AG46" i="29"/>
  <c r="AG47" i="29"/>
  <c r="AG48" i="29"/>
  <c r="AG49" i="29"/>
  <c r="AG50" i="29"/>
  <c r="AG51" i="29"/>
  <c r="AG52" i="29"/>
  <c r="AG53" i="29"/>
  <c r="AG54" i="29"/>
  <c r="AG55" i="29"/>
  <c r="AG56" i="29"/>
  <c r="AG57" i="29"/>
  <c r="AG58" i="29"/>
  <c r="AG59" i="29"/>
  <c r="AG60" i="29"/>
  <c r="AG61" i="29"/>
  <c r="AG62" i="29"/>
  <c r="AG63" i="29"/>
  <c r="AG64" i="29"/>
  <c r="AG65" i="29"/>
  <c r="AG66" i="29"/>
  <c r="AG67" i="29"/>
  <c r="AG68" i="29"/>
  <c r="AG69" i="29"/>
  <c r="AG70" i="29"/>
  <c r="AG71" i="29"/>
  <c r="AG72" i="29"/>
  <c r="AG73" i="29"/>
  <c r="AG74" i="29"/>
  <c r="AG75" i="29"/>
  <c r="AG76" i="29"/>
  <c r="AG77" i="29"/>
  <c r="AG78" i="29"/>
  <c r="AG79" i="29"/>
  <c r="AG80" i="29"/>
  <c r="AG81" i="29"/>
  <c r="AG82" i="29"/>
  <c r="AG83" i="29"/>
  <c r="AG84" i="29"/>
  <c r="AG85" i="29"/>
  <c r="AG86" i="29"/>
  <c r="AG87" i="29"/>
  <c r="AG88" i="29"/>
  <c r="AG89" i="29"/>
  <c r="AG90" i="29"/>
  <c r="AG91" i="29"/>
  <c r="AG92" i="29"/>
  <c r="AG93" i="29"/>
  <c r="AG94" i="29"/>
  <c r="AG95" i="29"/>
  <c r="AG96" i="29"/>
  <c r="AG97" i="29"/>
  <c r="AG98" i="29"/>
  <c r="AG99" i="29"/>
  <c r="AG100" i="29"/>
  <c r="AG101" i="29"/>
  <c r="AG102" i="29"/>
  <c r="AG103" i="29"/>
  <c r="AG104" i="29"/>
  <c r="AG105" i="29"/>
  <c r="AG106" i="29"/>
  <c r="AG107" i="29"/>
  <c r="AG108" i="29"/>
  <c r="AG109" i="29"/>
  <c r="AG110" i="29"/>
  <c r="AG111" i="29"/>
  <c r="AG112" i="29"/>
  <c r="AG113" i="29"/>
  <c r="AG114" i="29"/>
  <c r="AG115" i="29"/>
  <c r="AG116" i="29"/>
  <c r="AG117" i="29"/>
  <c r="AG118" i="29"/>
  <c r="AG119" i="29"/>
  <c r="AG120" i="29"/>
  <c r="AG121" i="29"/>
  <c r="AG122" i="29"/>
  <c r="AG123" i="29"/>
  <c r="AG124" i="29"/>
  <c r="AG125" i="29"/>
  <c r="AG126" i="29"/>
  <c r="AG127" i="29"/>
  <c r="AG128" i="29"/>
  <c r="AG129" i="29"/>
  <c r="AG130" i="29"/>
  <c r="AG131" i="29"/>
  <c r="AG132" i="29"/>
  <c r="AG133" i="29"/>
  <c r="AG134" i="29"/>
  <c r="AG135" i="29"/>
  <c r="AG136" i="29"/>
  <c r="AG137" i="29"/>
  <c r="AG138" i="29"/>
  <c r="AG139" i="29"/>
  <c r="AG140" i="29"/>
  <c r="AG141" i="29"/>
  <c r="AG142" i="29"/>
  <c r="AG143" i="29"/>
  <c r="AG144" i="29"/>
  <c r="AG145" i="29"/>
  <c r="AG146" i="29"/>
  <c r="AG147" i="29"/>
  <c r="AG148" i="29"/>
  <c r="AG149" i="29"/>
  <c r="AG150" i="29"/>
  <c r="AG151" i="29"/>
  <c r="AG152" i="29"/>
  <c r="AG153" i="29"/>
  <c r="AG154" i="29"/>
  <c r="AG155" i="29"/>
  <c r="AG156" i="29"/>
  <c r="AG157" i="29"/>
  <c r="AG158" i="29"/>
  <c r="AG159" i="29"/>
  <c r="AG160" i="29"/>
  <c r="AG161" i="29"/>
  <c r="AG162" i="29"/>
  <c r="AG163" i="29"/>
  <c r="AG164" i="29"/>
  <c r="AG165" i="29"/>
  <c r="AG166" i="29"/>
  <c r="AG167" i="29"/>
  <c r="AG168" i="29"/>
  <c r="AG169" i="29"/>
  <c r="AG170" i="29"/>
  <c r="AG171" i="29"/>
  <c r="AG172" i="29"/>
  <c r="AG173" i="29"/>
  <c r="AG174" i="29"/>
  <c r="AG175" i="29"/>
  <c r="AG176" i="29"/>
  <c r="AG177" i="29"/>
  <c r="AG178" i="29"/>
  <c r="AG179" i="29"/>
  <c r="AG180" i="29"/>
  <c r="AG181" i="29"/>
  <c r="AG182" i="29"/>
  <c r="AG183" i="29"/>
  <c r="AG184" i="29"/>
  <c r="AG185" i="29"/>
  <c r="AG186" i="29"/>
  <c r="AG187" i="29"/>
  <c r="AG188" i="29"/>
  <c r="AG189" i="29"/>
  <c r="AG190" i="29"/>
  <c r="AG191" i="29"/>
  <c r="AG192" i="29"/>
  <c r="AG193" i="29"/>
  <c r="AG194" i="29"/>
  <c r="AG195" i="29"/>
  <c r="AG196" i="29"/>
  <c r="AG197" i="29"/>
  <c r="AG198" i="29"/>
  <c r="AG199" i="29"/>
  <c r="AG200" i="29"/>
  <c r="AG201" i="29"/>
  <c r="AG202" i="29"/>
  <c r="AG203" i="29"/>
  <c r="AG204" i="29"/>
  <c r="AG205" i="29"/>
  <c r="AG206" i="29"/>
  <c r="AG207" i="29"/>
  <c r="AG208" i="29"/>
  <c r="AG209" i="29"/>
  <c r="AG210" i="29"/>
  <c r="AG211" i="29"/>
  <c r="AG212" i="29"/>
  <c r="AG213" i="29"/>
  <c r="AG214" i="29"/>
  <c r="AG215" i="29"/>
  <c r="AG216" i="29"/>
  <c r="AG217" i="29"/>
  <c r="AG218" i="29"/>
  <c r="AG219" i="29"/>
  <c r="AG220" i="29"/>
  <c r="AG221" i="29"/>
  <c r="AG222" i="29"/>
  <c r="AG223" i="29"/>
  <c r="AG224" i="29"/>
  <c r="AG225" i="29"/>
  <c r="AG226" i="29"/>
  <c r="AG227" i="29"/>
  <c r="AG228" i="29"/>
  <c r="AG229" i="29"/>
  <c r="AG230" i="29"/>
  <c r="AG231" i="29"/>
  <c r="AG232" i="29"/>
  <c r="AG233" i="29"/>
  <c r="AG234" i="29"/>
  <c r="AG235" i="29"/>
  <c r="AG236" i="29"/>
  <c r="AG237" i="29"/>
  <c r="C208" i="28"/>
  <c r="S207" i="28"/>
  <c r="AD207" i="28"/>
  <c r="L206" i="28"/>
  <c r="Q207" i="28"/>
  <c r="M206" i="28"/>
  <c r="U207" i="28"/>
  <c r="AH23" i="32"/>
  <c r="AJ22" i="32"/>
  <c r="AG23" i="32"/>
  <c r="AG24" i="32"/>
  <c r="AG25" i="32"/>
  <c r="S208" i="30"/>
  <c r="AD208" i="30"/>
  <c r="C209" i="30"/>
  <c r="C210" i="30"/>
  <c r="C211" i="30"/>
  <c r="C212" i="30"/>
  <c r="C213" i="30"/>
  <c r="C214" i="30"/>
  <c r="C215" i="30"/>
  <c r="C216" i="30"/>
  <c r="C217" i="30"/>
  <c r="C218" i="30"/>
  <c r="C219" i="30"/>
  <c r="C220" i="30"/>
  <c r="C221" i="30"/>
  <c r="C222" i="30"/>
  <c r="C223" i="30"/>
  <c r="C224" i="30"/>
  <c r="C225" i="30"/>
  <c r="C226" i="30"/>
  <c r="C227" i="30"/>
  <c r="C228" i="30"/>
  <c r="C229" i="30"/>
  <c r="C230" i="30"/>
  <c r="C231" i="30"/>
  <c r="C232" i="30"/>
  <c r="C233" i="30"/>
  <c r="C234" i="30"/>
  <c r="C235" i="30"/>
  <c r="C236" i="30"/>
  <c r="C237" i="30"/>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S208" i="32"/>
  <c r="AD208" i="32"/>
  <c r="AM208" i="28"/>
  <c r="AI6" i="28"/>
  <c r="AK208" i="28"/>
  <c r="AG6" i="28"/>
  <c r="AG8" i="28"/>
  <c r="AL208" i="28"/>
  <c r="AH6" i="28"/>
  <c r="AH8" i="28"/>
  <c r="AH19" i="33"/>
  <c r="AJ18" i="33"/>
  <c r="M208" i="33"/>
  <c r="L208" i="33"/>
  <c r="C209" i="33"/>
  <c r="C210" i="33"/>
  <c r="C211" i="33"/>
  <c r="C212" i="33"/>
  <c r="C213" i="33"/>
  <c r="C214" i="33"/>
  <c r="C215" i="33"/>
  <c r="C216" i="33"/>
  <c r="C217" i="33"/>
  <c r="C218" i="33"/>
  <c r="C219" i="33"/>
  <c r="C220" i="33"/>
  <c r="C221" i="33"/>
  <c r="C222" i="33"/>
  <c r="C223" i="33"/>
  <c r="C224" i="33"/>
  <c r="C225" i="33"/>
  <c r="C226" i="33"/>
  <c r="C227" i="33"/>
  <c r="C228" i="33"/>
  <c r="C229" i="33"/>
  <c r="C230" i="33"/>
  <c r="C231" i="33"/>
  <c r="C232" i="33"/>
  <c r="C233" i="33"/>
  <c r="C234" i="33"/>
  <c r="C235" i="33"/>
  <c r="C236" i="33"/>
  <c r="C237" i="33"/>
  <c r="S208" i="33"/>
  <c r="AD208" i="33"/>
  <c r="L205" i="32"/>
  <c r="Q206" i="32"/>
  <c r="M205" i="32"/>
  <c r="U206" i="32"/>
  <c r="AS28" i="29"/>
  <c r="D18" i="26"/>
  <c r="D18" i="19"/>
  <c r="AS27" i="29"/>
  <c r="D17" i="26"/>
  <c r="L8" i="27"/>
  <c r="D17" i="19"/>
  <c r="L6" i="27"/>
  <c r="AS26" i="29"/>
  <c r="D16" i="26"/>
  <c r="O8" i="27"/>
  <c r="D16" i="19"/>
  <c r="O6" i="27"/>
  <c r="AH19" i="30"/>
  <c r="AJ18" i="30"/>
  <c r="L206" i="31"/>
  <c r="Q207" i="31"/>
  <c r="M206" i="31"/>
  <c r="U207" i="31"/>
  <c r="AJ28" i="31"/>
  <c r="AH29"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S208" i="31"/>
  <c r="AD208" i="31"/>
  <c r="L207" i="30"/>
  <c r="Q208" i="30"/>
  <c r="M207" i="30"/>
  <c r="U208" i="30"/>
  <c r="AV26" i="29"/>
  <c r="AU18" i="29"/>
  <c r="AV27" i="29"/>
  <c r="AU19" i="29"/>
  <c r="AJ26" i="29"/>
  <c r="AH27" i="29"/>
  <c r="AU20" i="29"/>
  <c r="AV28" i="29"/>
  <c r="C209" i="28"/>
  <c r="C210" i="28"/>
  <c r="C211" i="28"/>
  <c r="C212" i="28"/>
  <c r="C213" i="28"/>
  <c r="C214" i="28"/>
  <c r="C215" i="28"/>
  <c r="C216" i="28"/>
  <c r="C217" i="28"/>
  <c r="C218" i="28"/>
  <c r="C219" i="28"/>
  <c r="C220" i="28"/>
  <c r="C221" i="28"/>
  <c r="C222" i="28"/>
  <c r="C223" i="28"/>
  <c r="C224" i="28"/>
  <c r="C225" i="28"/>
  <c r="C226" i="28"/>
  <c r="C227" i="28"/>
  <c r="C228" i="28"/>
  <c r="C229" i="28"/>
  <c r="C230" i="28"/>
  <c r="C231" i="28"/>
  <c r="C232" i="28"/>
  <c r="C233" i="28"/>
  <c r="C234" i="28"/>
  <c r="C235" i="28"/>
  <c r="C236" i="28"/>
  <c r="C237" i="28"/>
  <c r="S208" i="28"/>
  <c r="AD208" i="28"/>
  <c r="L207" i="28"/>
  <c r="Q208" i="28"/>
  <c r="M207" i="28"/>
  <c r="U208" i="28"/>
  <c r="AG26" i="32"/>
  <c r="AG27" i="32"/>
  <c r="AH24" i="32"/>
  <c r="AJ23" i="32"/>
  <c r="AH9" i="28"/>
  <c r="AJ9" i="28"/>
  <c r="AH10" i="28"/>
  <c r="AJ10" i="28"/>
  <c r="AG9" i="28"/>
  <c r="AG10" i="28"/>
  <c r="AG11" i="28"/>
  <c r="AH20" i="33"/>
  <c r="AJ19"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AG4" i="33"/>
  <c r="AG5" i="33"/>
  <c r="AG3" i="33"/>
  <c r="V4" i="33"/>
  <c r="V5" i="33"/>
  <c r="V3" i="33"/>
  <c r="M206" i="32"/>
  <c r="L206" i="32"/>
  <c r="Q207" i="32"/>
  <c r="U207" i="32"/>
  <c r="AH20" i="30"/>
  <c r="AJ19" i="30"/>
  <c r="AJ29" i="31"/>
  <c r="AH30" i="31"/>
  <c r="M207" i="31"/>
  <c r="L207" i="31"/>
  <c r="Q208" i="31"/>
  <c r="U208" i="31"/>
  <c r="M208" i="30"/>
  <c r="L208" i="30"/>
  <c r="AT19" i="29"/>
  <c r="AT27" i="29"/>
  <c r="AU27" i="29"/>
  <c r="AU28" i="29"/>
  <c r="AT20" i="29"/>
  <c r="AT28" i="29"/>
  <c r="AJ27" i="29"/>
  <c r="AH28" i="29"/>
  <c r="AU26" i="29"/>
  <c r="AT18" i="29"/>
  <c r="M208" i="28"/>
  <c r="L208" i="28"/>
  <c r="AH25" i="32"/>
  <c r="AJ24" i="32"/>
  <c r="AG28" i="32"/>
  <c r="AG29" i="32"/>
  <c r="AG30" i="32"/>
  <c r="AG31" i="32"/>
  <c r="AG32" i="32"/>
  <c r="AG33" i="32"/>
  <c r="AG34" i="32"/>
  <c r="AG35" i="32"/>
  <c r="AG36" i="32"/>
  <c r="AG37" i="32"/>
  <c r="AG38" i="32"/>
  <c r="AG39" i="32"/>
  <c r="AG40" i="32"/>
  <c r="AG41" i="32"/>
  <c r="AG42" i="32"/>
  <c r="AG43" i="32"/>
  <c r="AG44" i="32"/>
  <c r="AG45" i="32"/>
  <c r="AG46" i="32"/>
  <c r="AG47" i="32"/>
  <c r="AG48" i="32"/>
  <c r="AG49" i="32"/>
  <c r="AG50" i="32"/>
  <c r="AG51" i="32"/>
  <c r="AG52" i="32"/>
  <c r="AG53" i="32"/>
  <c r="AG54" i="32"/>
  <c r="AG55" i="32"/>
  <c r="AG56" i="32"/>
  <c r="AG57" i="32"/>
  <c r="AG58" i="32"/>
  <c r="AG59" i="32"/>
  <c r="AG60" i="32"/>
  <c r="AG61" i="32"/>
  <c r="AG62" i="32"/>
  <c r="AG63" i="32"/>
  <c r="AG64" i="32"/>
  <c r="AG65" i="32"/>
  <c r="AG66" i="32"/>
  <c r="AG67" i="32"/>
  <c r="AG68" i="32"/>
  <c r="AG69" i="32"/>
  <c r="AG70" i="32"/>
  <c r="AG71" i="32"/>
  <c r="AG72" i="32"/>
  <c r="AG73" i="32"/>
  <c r="AG74" i="32"/>
  <c r="AG75" i="32"/>
  <c r="AG76" i="32"/>
  <c r="AG77" i="32"/>
  <c r="AG78" i="32"/>
  <c r="AG79" i="32"/>
  <c r="AG80" i="32"/>
  <c r="AG81" i="32"/>
  <c r="AG82" i="32"/>
  <c r="AG83" i="32"/>
  <c r="AG84" i="32"/>
  <c r="AG85" i="32"/>
  <c r="AG86" i="32"/>
  <c r="AG87" i="32"/>
  <c r="AG88" i="32"/>
  <c r="AG89" i="32"/>
  <c r="AG90" i="32"/>
  <c r="AG91" i="32"/>
  <c r="AG92" i="32"/>
  <c r="AG93" i="32"/>
  <c r="AG94" i="32"/>
  <c r="AG95" i="32"/>
  <c r="AG96" i="32"/>
  <c r="AG97" i="32"/>
  <c r="AG98" i="32"/>
  <c r="AG99" i="32"/>
  <c r="AG100" i="32"/>
  <c r="AG101" i="32"/>
  <c r="AG102" i="32"/>
  <c r="AG103" i="32"/>
  <c r="AG104" i="32"/>
  <c r="AG105" i="32"/>
  <c r="AG106" i="32"/>
  <c r="AG107" i="32"/>
  <c r="AG108" i="32"/>
  <c r="AG109" i="32"/>
  <c r="AG110" i="32"/>
  <c r="AG111" i="32"/>
  <c r="AG112" i="32"/>
  <c r="AG113" i="32"/>
  <c r="AG114" i="32"/>
  <c r="AG115" i="32"/>
  <c r="AG116" i="32"/>
  <c r="AG117" i="32"/>
  <c r="AG118" i="32"/>
  <c r="AG119" i="32"/>
  <c r="AG120" i="32"/>
  <c r="AG121" i="32"/>
  <c r="AG122" i="32"/>
  <c r="AG123" i="32"/>
  <c r="AG124" i="32"/>
  <c r="AG125" i="32"/>
  <c r="AG126" i="32"/>
  <c r="AG127" i="32"/>
  <c r="AG128" i="32"/>
  <c r="AG129" i="32"/>
  <c r="AG130" i="32"/>
  <c r="AG131" i="32"/>
  <c r="AG132" i="32"/>
  <c r="AG133" i="32"/>
  <c r="AG134" i="32"/>
  <c r="AG135" i="32"/>
  <c r="AG136" i="32"/>
  <c r="AG137" i="32"/>
  <c r="AG138" i="32"/>
  <c r="AG139" i="32"/>
  <c r="AG140" i="32"/>
  <c r="AG141" i="32"/>
  <c r="AG142" i="32"/>
  <c r="AG143" i="32"/>
  <c r="AG144" i="32"/>
  <c r="AG145" i="32"/>
  <c r="AG146" i="32"/>
  <c r="AG147" i="32"/>
  <c r="AG148" i="32"/>
  <c r="AG149" i="32"/>
  <c r="AG150" i="32"/>
  <c r="AG151" i="32"/>
  <c r="AG152" i="32"/>
  <c r="AG153" i="32"/>
  <c r="AG154" i="32"/>
  <c r="AG155" i="32"/>
  <c r="AG156" i="32"/>
  <c r="AG157" i="32"/>
  <c r="AG158" i="32"/>
  <c r="AG159" i="32"/>
  <c r="AG160" i="32"/>
  <c r="AG161" i="32"/>
  <c r="AG162" i="32"/>
  <c r="AG163" i="32"/>
  <c r="AG164" i="32"/>
  <c r="AG165" i="32"/>
  <c r="AG166" i="32"/>
  <c r="AG167" i="32"/>
  <c r="AG168" i="32"/>
  <c r="AG169" i="32"/>
  <c r="AG170" i="32"/>
  <c r="AG171" i="32"/>
  <c r="AG172" i="32"/>
  <c r="AG173" i="32"/>
  <c r="AG174" i="32"/>
  <c r="AG175" i="32"/>
  <c r="AG176" i="32"/>
  <c r="AG177" i="32"/>
  <c r="AG178" i="32"/>
  <c r="AG179" i="32"/>
  <c r="AG180" i="32"/>
  <c r="AG181" i="32"/>
  <c r="AG182" i="32"/>
  <c r="AG183" i="32"/>
  <c r="AG184" i="32"/>
  <c r="AG185" i="32"/>
  <c r="AG186" i="32"/>
  <c r="AG187" i="32"/>
  <c r="AG188" i="32"/>
  <c r="AG189" i="32"/>
  <c r="AG190" i="32"/>
  <c r="AG191" i="32"/>
  <c r="AG192" i="32"/>
  <c r="AG193" i="32"/>
  <c r="AG194" i="32"/>
  <c r="AG195" i="32"/>
  <c r="AG196" i="32"/>
  <c r="AG197" i="32"/>
  <c r="AG198" i="32"/>
  <c r="AG199" i="32"/>
  <c r="AG200" i="32"/>
  <c r="AG201" i="32"/>
  <c r="AG202" i="32"/>
  <c r="AG203" i="32"/>
  <c r="AG204" i="32"/>
  <c r="AG205" i="32"/>
  <c r="AG206" i="32"/>
  <c r="AG207" i="32"/>
  <c r="AG208" i="32"/>
  <c r="AG209" i="32"/>
  <c r="AG210" i="32"/>
  <c r="AG211" i="32"/>
  <c r="AG212" i="32"/>
  <c r="AG213" i="32"/>
  <c r="AG214" i="32"/>
  <c r="AG215" i="32"/>
  <c r="AG216" i="32"/>
  <c r="AG217" i="32"/>
  <c r="AG218" i="32"/>
  <c r="AG219" i="32"/>
  <c r="AG220" i="32"/>
  <c r="AG221" i="32"/>
  <c r="AG222" i="32"/>
  <c r="AG223" i="32"/>
  <c r="AG224" i="32"/>
  <c r="AG225" i="32"/>
  <c r="AG226" i="32"/>
  <c r="AG227" i="32"/>
  <c r="AG228" i="32"/>
  <c r="AG229" i="32"/>
  <c r="AG230" i="32"/>
  <c r="AG231" i="32"/>
  <c r="AG232" i="32"/>
  <c r="AG233" i="32"/>
  <c r="AG234" i="32"/>
  <c r="AG235" i="32"/>
  <c r="AG236" i="32"/>
  <c r="AG237" i="32"/>
  <c r="AG12" i="28"/>
  <c r="AG13" i="28"/>
  <c r="AH11" i="28"/>
  <c r="AJ11" i="28"/>
  <c r="AH21" i="33"/>
  <c r="AJ20" i="33"/>
  <c r="AH22" i="33"/>
  <c r="AS18" i="33"/>
  <c r="AV18" i="33"/>
  <c r="AS20" i="33"/>
  <c r="AV20" i="33"/>
  <c r="AS19" i="33"/>
  <c r="AV19" i="33"/>
  <c r="AQ37" i="33"/>
  <c r="AQ35" i="33"/>
  <c r="AQ33" i="33"/>
  <c r="L207" i="32"/>
  <c r="Q208" i="32"/>
  <c r="M207" i="32"/>
  <c r="U208" i="32"/>
  <c r="AH21" i="30"/>
  <c r="AJ20" i="30"/>
  <c r="AJ30" i="31"/>
  <c r="AH31" i="31"/>
  <c r="L208" i="31"/>
  <c r="M208" i="31"/>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V3" i="30"/>
  <c r="AG3" i="30"/>
  <c r="V4" i="30"/>
  <c r="V5" i="30"/>
  <c r="AG4" i="30"/>
  <c r="AG5" i="30"/>
  <c r="AT26" i="29"/>
  <c r="AV29" i="29"/>
  <c r="AV21" i="29"/>
  <c r="AJ28" i="29"/>
  <c r="AH29" i="29"/>
  <c r="Q209" i="28"/>
  <c r="Q210" i="28"/>
  <c r="Q211" i="28"/>
  <c r="Q212" i="28"/>
  <c r="Q213" i="28"/>
  <c r="Q214" i="28"/>
  <c r="Q215" i="28"/>
  <c r="Q216" i="28"/>
  <c r="Q217" i="28"/>
  <c r="Q218" i="28"/>
  <c r="Q219" i="28"/>
  <c r="Q220" i="28"/>
  <c r="Q221" i="28"/>
  <c r="Q222" i="28"/>
  <c r="Q223" i="28"/>
  <c r="Q224" i="28"/>
  <c r="Q225" i="28"/>
  <c r="Q226" i="28"/>
  <c r="Q227" i="28"/>
  <c r="Q228" i="28"/>
  <c r="Q229" i="28"/>
  <c r="Q230" i="28"/>
  <c r="Q231" i="28"/>
  <c r="Q232" i="28"/>
  <c r="Q233" i="28"/>
  <c r="Q234" i="28"/>
  <c r="Q235" i="28"/>
  <c r="Q236" i="28"/>
  <c r="Q237" i="28"/>
  <c r="Q238" i="28"/>
  <c r="Q239" i="28"/>
  <c r="Q240" i="28"/>
  <c r="Q241" i="28"/>
  <c r="Q242" i="28"/>
  <c r="Q243" i="28"/>
  <c r="Q244" i="28"/>
  <c r="Q245" i="28"/>
  <c r="Q246" i="28"/>
  <c r="Q247" i="28"/>
  <c r="Q248" i="28"/>
  <c r="Q249" i="28"/>
  <c r="Q250" i="28"/>
  <c r="Q251" i="28"/>
  <c r="Q252" i="28"/>
  <c r="Q253" i="28"/>
  <c r="Q254" i="28"/>
  <c r="Q255" i="28"/>
  <c r="Q256" i="28"/>
  <c r="Q257" i="28"/>
  <c r="Q258" i="28"/>
  <c r="Q259" i="28"/>
  <c r="Q260" i="28"/>
  <c r="Q261" i="28"/>
  <c r="Q262" i="28"/>
  <c r="Q263" i="28"/>
  <c r="Q264" i="28"/>
  <c r="Q265" i="28"/>
  <c r="Q266" i="28"/>
  <c r="Q267" i="28"/>
  <c r="Q268" i="28"/>
  <c r="Q269" i="28"/>
  <c r="Q270" i="28"/>
  <c r="Q271" i="28"/>
  <c r="Q272" i="28"/>
  <c r="Q273" i="28"/>
  <c r="Q274" i="28"/>
  <c r="Q275" i="28"/>
  <c r="V3" i="28"/>
  <c r="AG5" i="28"/>
  <c r="V4" i="28"/>
  <c r="AG4" i="28"/>
  <c r="V5" i="28"/>
  <c r="AG3" i="28"/>
  <c r="AH26" i="32"/>
  <c r="AJ25" i="32"/>
  <c r="AG14" i="28"/>
  <c r="AH12" i="28"/>
  <c r="AJ12" i="28"/>
  <c r="AS27" i="33"/>
  <c r="D32" i="26"/>
  <c r="X8" i="27"/>
  <c r="D32" i="19"/>
  <c r="AS26" i="33"/>
  <c r="D31" i="26"/>
  <c r="Z8" i="27"/>
  <c r="D31" i="19"/>
  <c r="AS28" i="33"/>
  <c r="D33" i="26"/>
  <c r="D33" i="19"/>
  <c r="AH23" i="33"/>
  <c r="AJ22" i="33"/>
  <c r="AJ21" i="33"/>
  <c r="AV27" i="33"/>
  <c r="AU19" i="33"/>
  <c r="AV28" i="33"/>
  <c r="AU20" i="33"/>
  <c r="AV26" i="33"/>
  <c r="AU18" i="33"/>
  <c r="M208" i="32"/>
  <c r="L208" i="32"/>
  <c r="AH22" i="30"/>
  <c r="AJ21" i="30"/>
  <c r="AJ31" i="31"/>
  <c r="AH32"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V4" i="31"/>
  <c r="AG4" i="31"/>
  <c r="AG3" i="31"/>
  <c r="V3" i="31"/>
  <c r="V5" i="31"/>
  <c r="AG5" i="31"/>
  <c r="AS20" i="30"/>
  <c r="AV20" i="30"/>
  <c r="AS19" i="30"/>
  <c r="AV19" i="30"/>
  <c r="AV18" i="30"/>
  <c r="AS18" i="30"/>
  <c r="AQ35" i="30"/>
  <c r="AQ37" i="30"/>
  <c r="AQ33" i="30"/>
  <c r="AJ29" i="29"/>
  <c r="AH30" i="29"/>
  <c r="AV18" i="28"/>
  <c r="AS18" i="28"/>
  <c r="AQ37" i="28"/>
  <c r="AQ35" i="28"/>
  <c r="AQ33" i="28"/>
  <c r="AV20" i="28"/>
  <c r="AS20" i="28"/>
  <c r="AS19" i="28"/>
  <c r="AV19" i="28"/>
  <c r="AJ26" i="32"/>
  <c r="AH27" i="32"/>
  <c r="AH28" i="32"/>
  <c r="AJ28" i="32"/>
  <c r="AH13" i="28"/>
  <c r="AJ13" i="28"/>
  <c r="AG15" i="28"/>
  <c r="AG16" i="28"/>
  <c r="AS27" i="30"/>
  <c r="L12" i="26"/>
  <c r="I8" i="27"/>
  <c r="L12" i="19"/>
  <c r="I6" i="27"/>
  <c r="AS26" i="30"/>
  <c r="L11" i="26"/>
  <c r="K8" i="27"/>
  <c r="L11" i="19"/>
  <c r="K6" i="27"/>
  <c r="AS28" i="30"/>
  <c r="L13" i="26"/>
  <c r="L13" i="19"/>
  <c r="AS26" i="28"/>
  <c r="D11" i="26"/>
  <c r="H8" i="27"/>
  <c r="D11" i="19"/>
  <c r="H6" i="27"/>
  <c r="AS27" i="28"/>
  <c r="D12" i="26"/>
  <c r="F8" i="27"/>
  <c r="D12" i="19"/>
  <c r="F6" i="27"/>
  <c r="AS28" i="28"/>
  <c r="D13" i="26"/>
  <c r="D13" i="19"/>
  <c r="AH24" i="33"/>
  <c r="AJ23" i="33"/>
  <c r="AU28" i="33"/>
  <c r="AT20" i="33"/>
  <c r="AT28" i="33"/>
  <c r="AU27" i="33"/>
  <c r="AT19" i="33"/>
  <c r="AT27" i="33"/>
  <c r="AU26" i="33"/>
  <c r="AT18" i="33"/>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64" i="32"/>
  <c r="Q265" i="32"/>
  <c r="Q266" i="32"/>
  <c r="Q267" i="32"/>
  <c r="Q268" i="32"/>
  <c r="Q269" i="32"/>
  <c r="Q270" i="32"/>
  <c r="Q271" i="32"/>
  <c r="Q272" i="32"/>
  <c r="Q273" i="32"/>
  <c r="Q274" i="32"/>
  <c r="Q275" i="32"/>
  <c r="V5" i="32"/>
  <c r="AG4" i="32"/>
  <c r="V3" i="32"/>
  <c r="V4" i="32"/>
  <c r="AG3" i="32"/>
  <c r="AG5" i="32"/>
  <c r="AH23" i="30"/>
  <c r="AJ22" i="30"/>
  <c r="AS18" i="31"/>
  <c r="AV18" i="31"/>
  <c r="AQ37" i="31"/>
  <c r="AQ33" i="31"/>
  <c r="AQ35" i="31"/>
  <c r="AV19" i="31"/>
  <c r="AS19" i="31"/>
  <c r="AJ32" i="31"/>
  <c r="AH33" i="31"/>
  <c r="AS20" i="31"/>
  <c r="AV20" i="31"/>
  <c r="AV26" i="30"/>
  <c r="AU18" i="30"/>
  <c r="AV28" i="30"/>
  <c r="AU20" i="30"/>
  <c r="AV27" i="30"/>
  <c r="AU19" i="30"/>
  <c r="AJ30" i="29"/>
  <c r="AH31" i="29"/>
  <c r="AU20" i="28"/>
  <c r="AV28" i="28"/>
  <c r="AV27" i="28"/>
  <c r="AU19" i="28"/>
  <c r="AV26" i="28"/>
  <c r="AU18" i="28"/>
  <c r="AH29" i="32"/>
  <c r="AJ29" i="32"/>
  <c r="AJ27" i="32"/>
  <c r="AH30" i="32"/>
  <c r="AJ30" i="32"/>
  <c r="AH14" i="28"/>
  <c r="AJ14" i="28"/>
  <c r="AG17" i="28"/>
  <c r="AG18" i="28"/>
  <c r="AG19" i="28"/>
  <c r="AG20" i="28"/>
  <c r="AG21" i="28"/>
  <c r="AG22" i="28"/>
  <c r="AG23" i="28"/>
  <c r="AG24" i="28"/>
  <c r="AG25" i="28"/>
  <c r="AG26" i="28"/>
  <c r="AG27" i="28"/>
  <c r="AG28" i="28"/>
  <c r="AG29" i="28"/>
  <c r="AG30" i="28"/>
  <c r="AG31" i="28"/>
  <c r="AG32" i="28"/>
  <c r="AG33" i="28"/>
  <c r="AG34" i="28"/>
  <c r="AG35" i="28"/>
  <c r="AG36" i="28"/>
  <c r="AG37" i="28"/>
  <c r="AG38" i="28"/>
  <c r="AG39" i="28"/>
  <c r="AG40" i="28"/>
  <c r="AG41" i="28"/>
  <c r="AG42" i="28"/>
  <c r="AG43" i="28"/>
  <c r="AG44" i="28"/>
  <c r="AG45" i="28"/>
  <c r="AG46" i="28"/>
  <c r="AG47" i="28"/>
  <c r="AG48" i="28"/>
  <c r="AG49" i="28"/>
  <c r="AG50" i="28"/>
  <c r="AG51" i="28"/>
  <c r="AG52" i="28"/>
  <c r="AG53" i="28"/>
  <c r="AG54" i="28"/>
  <c r="AG55" i="28"/>
  <c r="AG56" i="28"/>
  <c r="AG57" i="28"/>
  <c r="AG58" i="28"/>
  <c r="AG59" i="28"/>
  <c r="AG60" i="28"/>
  <c r="AG61" i="28"/>
  <c r="AG62" i="28"/>
  <c r="AG63" i="28"/>
  <c r="AG64" i="28"/>
  <c r="AG65" i="28"/>
  <c r="AG66" i="28"/>
  <c r="AG67" i="28"/>
  <c r="AG68" i="28"/>
  <c r="AG69" i="28"/>
  <c r="AG70" i="28"/>
  <c r="AG71" i="28"/>
  <c r="AG72" i="28"/>
  <c r="AG73" i="28"/>
  <c r="AG74" i="28"/>
  <c r="AG75" i="28"/>
  <c r="AG76" i="28"/>
  <c r="AG77" i="28"/>
  <c r="AG78" i="28"/>
  <c r="AG79" i="28"/>
  <c r="AG80" i="28"/>
  <c r="AG81" i="28"/>
  <c r="AG82" i="28"/>
  <c r="AG83" i="28"/>
  <c r="AG84" i="28"/>
  <c r="AG85" i="28"/>
  <c r="AG86" i="28"/>
  <c r="AG87" i="28"/>
  <c r="AG88" i="28"/>
  <c r="AG89" i="28"/>
  <c r="AG90" i="28"/>
  <c r="AG91" i="28"/>
  <c r="AG92" i="28"/>
  <c r="AG93" i="28"/>
  <c r="AG94" i="28"/>
  <c r="AG95" i="28"/>
  <c r="AG96" i="28"/>
  <c r="AG97" i="28"/>
  <c r="AG98" i="28"/>
  <c r="AG99" i="28"/>
  <c r="AG100" i="28"/>
  <c r="AG101" i="28"/>
  <c r="AG102" i="28"/>
  <c r="AG103" i="28"/>
  <c r="AG104" i="28"/>
  <c r="AG105" i="28"/>
  <c r="AG106" i="28"/>
  <c r="AG107" i="28"/>
  <c r="AG108" i="28"/>
  <c r="AG109" i="28"/>
  <c r="AG110" i="28"/>
  <c r="AG111" i="28"/>
  <c r="AG112" i="28"/>
  <c r="AG113" i="28"/>
  <c r="AG114" i="28"/>
  <c r="AG115" i="28"/>
  <c r="AG116" i="28"/>
  <c r="AG117" i="28"/>
  <c r="AG118" i="28"/>
  <c r="AG119" i="28"/>
  <c r="AG120" i="28"/>
  <c r="AG121" i="28"/>
  <c r="AG122" i="28"/>
  <c r="AG123" i="28"/>
  <c r="AG124" i="28"/>
  <c r="AG125" i="28"/>
  <c r="AG126" i="28"/>
  <c r="AG127" i="28"/>
  <c r="AG128" i="28"/>
  <c r="AG129" i="28"/>
  <c r="AG130" i="28"/>
  <c r="AG131" i="28"/>
  <c r="AG132" i="28"/>
  <c r="AG133" i="28"/>
  <c r="AG134" i="28"/>
  <c r="AG135" i="28"/>
  <c r="AG136" i="28"/>
  <c r="AG137" i="28"/>
  <c r="AG138" i="28"/>
  <c r="AG139" i="28"/>
  <c r="AG140" i="28"/>
  <c r="AG141" i="28"/>
  <c r="AG142" i="28"/>
  <c r="AG143" i="28"/>
  <c r="AG144" i="28"/>
  <c r="AG145" i="28"/>
  <c r="AG146" i="28"/>
  <c r="AG147" i="28"/>
  <c r="AG148" i="28"/>
  <c r="AG149" i="28"/>
  <c r="AG150" i="28"/>
  <c r="AG151" i="28"/>
  <c r="AG152" i="28"/>
  <c r="AG153" i="28"/>
  <c r="AG154" i="28"/>
  <c r="AG155" i="28"/>
  <c r="AG156" i="28"/>
  <c r="AG157" i="28"/>
  <c r="AG158" i="28"/>
  <c r="AG159" i="28"/>
  <c r="AG160" i="28"/>
  <c r="AG161" i="28"/>
  <c r="AG162" i="28"/>
  <c r="AG163" i="28"/>
  <c r="AG164" i="28"/>
  <c r="AG165" i="28"/>
  <c r="AG166" i="28"/>
  <c r="AG167" i="28"/>
  <c r="AG168" i="28"/>
  <c r="AG169" i="28"/>
  <c r="AG170" i="28"/>
  <c r="AG171" i="28"/>
  <c r="AG172" i="28"/>
  <c r="AG173" i="28"/>
  <c r="AG174" i="28"/>
  <c r="AG175" i="28"/>
  <c r="AG176" i="28"/>
  <c r="AG177" i="28"/>
  <c r="AG178" i="28"/>
  <c r="AG179" i="28"/>
  <c r="AG180" i="28"/>
  <c r="AG181" i="28"/>
  <c r="AG182" i="28"/>
  <c r="AG183" i="28"/>
  <c r="AG184" i="28"/>
  <c r="AG185" i="28"/>
  <c r="AG186" i="28"/>
  <c r="AG187" i="28"/>
  <c r="AG188" i="28"/>
  <c r="AG189" i="28"/>
  <c r="AG190" i="28"/>
  <c r="AG191" i="28"/>
  <c r="AG192" i="28"/>
  <c r="AG193" i="28"/>
  <c r="AG194" i="28"/>
  <c r="AG195" i="28"/>
  <c r="AG196" i="28"/>
  <c r="AG197" i="28"/>
  <c r="AG198" i="28"/>
  <c r="AG199" i="28"/>
  <c r="AG200" i="28"/>
  <c r="AG201" i="28"/>
  <c r="AG202" i="28"/>
  <c r="AG203" i="28"/>
  <c r="AG204" i="28"/>
  <c r="AG205" i="28"/>
  <c r="AG206" i="28"/>
  <c r="AG207" i="28"/>
  <c r="AG208" i="28"/>
  <c r="AG209" i="28"/>
  <c r="AG210" i="28"/>
  <c r="AG211" i="28"/>
  <c r="AG212" i="28"/>
  <c r="AG213" i="28"/>
  <c r="AG214" i="28"/>
  <c r="AG215" i="28"/>
  <c r="AG216" i="28"/>
  <c r="AG217" i="28"/>
  <c r="AG218" i="28"/>
  <c r="AG219" i="28"/>
  <c r="AG220" i="28"/>
  <c r="AG221" i="28"/>
  <c r="AG222" i="28"/>
  <c r="AG223" i="28"/>
  <c r="AG224" i="28"/>
  <c r="AG225" i="28"/>
  <c r="AG226" i="28"/>
  <c r="AG227" i="28"/>
  <c r="AG228" i="28"/>
  <c r="AG229" i="28"/>
  <c r="AG230" i="28"/>
  <c r="AG231" i="28"/>
  <c r="AG232" i="28"/>
  <c r="AG233" i="28"/>
  <c r="AG234" i="28"/>
  <c r="AG235" i="28"/>
  <c r="AG236" i="28"/>
  <c r="AG237" i="28"/>
  <c r="AH25" i="33"/>
  <c r="AJ24" i="33"/>
  <c r="AT26" i="33"/>
  <c r="AV29" i="33"/>
  <c r="AV21" i="33"/>
  <c r="AS19" i="32"/>
  <c r="AV19" i="32"/>
  <c r="AQ33" i="32"/>
  <c r="AQ35" i="32"/>
  <c r="AQ37" i="32"/>
  <c r="AV20" i="32"/>
  <c r="AS20" i="32"/>
  <c r="AS18" i="32"/>
  <c r="AV18" i="32"/>
  <c r="AS26" i="31"/>
  <c r="D21" i="26"/>
  <c r="S8" i="27"/>
  <c r="D21" i="19"/>
  <c r="AS27" i="31"/>
  <c r="D22" i="26"/>
  <c r="P8" i="27"/>
  <c r="D22" i="19"/>
  <c r="AS28" i="31"/>
  <c r="D23" i="26"/>
  <c r="D23" i="19"/>
  <c r="AH24" i="30"/>
  <c r="AJ23" i="30"/>
  <c r="AU20" i="31"/>
  <c r="AV28" i="31"/>
  <c r="AV27" i="31"/>
  <c r="AU19" i="31"/>
  <c r="AJ33" i="31"/>
  <c r="AH34" i="31"/>
  <c r="AU18" i="31"/>
  <c r="AV26" i="31"/>
  <c r="AU27" i="30"/>
  <c r="AT19" i="30"/>
  <c r="AT27" i="30"/>
  <c r="AT20" i="30"/>
  <c r="AT28" i="30"/>
  <c r="AU28" i="30"/>
  <c r="AT18" i="30"/>
  <c r="AU26" i="30"/>
  <c r="AJ31" i="29"/>
  <c r="AH32" i="29"/>
  <c r="AU26" i="28"/>
  <c r="AT18" i="28"/>
  <c r="AT19" i="28"/>
  <c r="AT27" i="28"/>
  <c r="AU27" i="28"/>
  <c r="AT20" i="28"/>
  <c r="AT28" i="28"/>
  <c r="AU28" i="28"/>
  <c r="AH31" i="32"/>
  <c r="AH15" i="28"/>
  <c r="AS26" i="32"/>
  <c r="D26" i="26"/>
  <c r="W8" i="27"/>
  <c r="D26" i="19"/>
  <c r="W6" i="27"/>
  <c r="AS27" i="32"/>
  <c r="D27" i="26"/>
  <c r="T8" i="27"/>
  <c r="D27" i="19"/>
  <c r="T6" i="27"/>
  <c r="AS28" i="32"/>
  <c r="D28" i="26"/>
  <c r="D28" i="19"/>
  <c r="AH26" i="33"/>
  <c r="AJ25" i="33"/>
  <c r="AV28" i="32"/>
  <c r="AU20" i="32"/>
  <c r="AV26" i="32"/>
  <c r="AU18" i="32"/>
  <c r="AV27" i="32"/>
  <c r="AU19" i="32"/>
  <c r="AH25" i="30"/>
  <c r="AJ24" i="30"/>
  <c r="AU27" i="31"/>
  <c r="AT19" i="31"/>
  <c r="AT27" i="31"/>
  <c r="AU26" i="31"/>
  <c r="AT18" i="31"/>
  <c r="AJ34" i="31"/>
  <c r="AH35" i="31"/>
  <c r="AU28" i="31"/>
  <c r="AT20" i="31"/>
  <c r="AT28" i="31"/>
  <c r="AT26" i="30"/>
  <c r="AV29" i="30"/>
  <c r="AV21" i="30"/>
  <c r="AJ32" i="29"/>
  <c r="AH33" i="29"/>
  <c r="AT26" i="28"/>
  <c r="AV29" i="28"/>
  <c r="AV21" i="28"/>
  <c r="AH32" i="32"/>
  <c r="AJ31" i="32"/>
  <c r="AH16" i="28"/>
  <c r="AJ16" i="28"/>
  <c r="AJ15" i="28"/>
  <c r="AH17" i="28"/>
  <c r="AJ26" i="33"/>
  <c r="AH27" i="33"/>
  <c r="AT19" i="32"/>
  <c r="AT27" i="32"/>
  <c r="AU27" i="32"/>
  <c r="AU28" i="32"/>
  <c r="AT20" i="32"/>
  <c r="AT28" i="32"/>
  <c r="AU26" i="32"/>
  <c r="AT18" i="32"/>
  <c r="AH26" i="30"/>
  <c r="AJ25" i="30"/>
  <c r="AT26" i="31"/>
  <c r="AV29" i="31"/>
  <c r="AV21" i="31"/>
  <c r="AJ35" i="31"/>
  <c r="AH36" i="31"/>
  <c r="AJ33" i="29"/>
  <c r="AH34" i="29"/>
  <c r="AJ32" i="32"/>
  <c r="AH33" i="32"/>
  <c r="AH18" i="28"/>
  <c r="AJ17" i="28"/>
  <c r="AJ27" i="33"/>
  <c r="AH28" i="33"/>
  <c r="AT26" i="32"/>
  <c r="AV29" i="32"/>
  <c r="AV21" i="32"/>
  <c r="AJ26" i="30"/>
  <c r="AH27" i="30"/>
  <c r="AJ36" i="31"/>
  <c r="AH37" i="31"/>
  <c r="AJ34" i="29"/>
  <c r="AH35" i="29"/>
  <c r="AH34" i="32"/>
  <c r="AJ33" i="32"/>
  <c r="AH19" i="28"/>
  <c r="AJ18" i="28"/>
  <c r="AH29" i="33"/>
  <c r="AJ28" i="33"/>
  <c r="AJ27" i="30"/>
  <c r="AH28" i="30"/>
  <c r="AJ37" i="31"/>
  <c r="AH38" i="31"/>
  <c r="AJ35" i="29"/>
  <c r="AH36" i="29"/>
  <c r="AJ34" i="32"/>
  <c r="AH35" i="32"/>
  <c r="AH20" i="28"/>
  <c r="AJ19" i="28"/>
  <c r="AJ29" i="33"/>
  <c r="AH30" i="33"/>
  <c r="AJ28" i="30"/>
  <c r="AH29" i="30"/>
  <c r="AJ38" i="31"/>
  <c r="AH39" i="31"/>
  <c r="AJ36" i="29"/>
  <c r="AH37" i="29"/>
  <c r="AJ35" i="32"/>
  <c r="AH36" i="32"/>
  <c r="AH21" i="28"/>
  <c r="AJ20" i="28"/>
  <c r="AJ30" i="33"/>
  <c r="AH31" i="33"/>
  <c r="AH32" i="33"/>
  <c r="AJ29" i="30"/>
  <c r="AH30" i="30"/>
  <c r="AJ39" i="31"/>
  <c r="AH40" i="31"/>
  <c r="AJ37" i="29"/>
  <c r="AH38" i="29"/>
  <c r="AJ36" i="32"/>
  <c r="AH37" i="32"/>
  <c r="AH22" i="28"/>
  <c r="AJ21" i="28"/>
  <c r="AJ32" i="33"/>
  <c r="AH33" i="33"/>
  <c r="AJ31" i="33"/>
  <c r="AJ30" i="30"/>
  <c r="AH31" i="30"/>
  <c r="AJ40" i="31"/>
  <c r="AH41" i="31"/>
  <c r="AJ38" i="29"/>
  <c r="AH39" i="29"/>
  <c r="AJ37" i="32"/>
  <c r="AH38" i="32"/>
  <c r="AJ38" i="32"/>
  <c r="AH39" i="32"/>
  <c r="AH23" i="28"/>
  <c r="AJ22" i="28"/>
  <c r="AJ33" i="33"/>
  <c r="AH34" i="33"/>
  <c r="AJ39" i="32"/>
  <c r="AJ31" i="30"/>
  <c r="AH32" i="30"/>
  <c r="AH33" i="30"/>
  <c r="AJ33" i="30"/>
  <c r="AJ41" i="31"/>
  <c r="AH42" i="31"/>
  <c r="AJ39" i="29"/>
  <c r="AH40" i="29"/>
  <c r="AH40" i="32"/>
  <c r="AH24" i="28"/>
  <c r="AJ23" i="28"/>
  <c r="AJ34" i="33"/>
  <c r="AH35" i="33"/>
  <c r="AJ40" i="32"/>
  <c r="AH41" i="32"/>
  <c r="AH34" i="30"/>
  <c r="AH35" i="30"/>
  <c r="AJ35" i="30"/>
  <c r="AJ34" i="30"/>
  <c r="AJ32" i="30"/>
  <c r="AJ42" i="31"/>
  <c r="AH43" i="31"/>
  <c r="AJ40" i="29"/>
  <c r="AH41" i="29"/>
  <c r="AH25" i="28"/>
  <c r="AJ24" i="28"/>
  <c r="AJ35" i="33"/>
  <c r="AH36" i="33"/>
  <c r="AJ41" i="32"/>
  <c r="AH42" i="32"/>
  <c r="AH36" i="30"/>
  <c r="AJ43" i="31"/>
  <c r="AH44" i="31"/>
  <c r="AJ41" i="29"/>
  <c r="AH42" i="29"/>
  <c r="AH26" i="28"/>
  <c r="AJ25" i="28"/>
  <c r="AJ36" i="33"/>
  <c r="AH37" i="33"/>
  <c r="AJ42" i="32"/>
  <c r="AH43" i="32"/>
  <c r="AH37" i="30"/>
  <c r="AJ37" i="30"/>
  <c r="AJ36" i="30"/>
  <c r="AJ44" i="31"/>
  <c r="AH45" i="31"/>
  <c r="AJ42" i="29"/>
  <c r="AH43" i="29"/>
  <c r="AJ26" i="28"/>
  <c r="AH27" i="28"/>
  <c r="AJ37" i="33"/>
  <c r="AH38" i="33"/>
  <c r="AJ43" i="32"/>
  <c r="AH44" i="32"/>
  <c r="AH38" i="30"/>
  <c r="AJ45" i="31"/>
  <c r="AH46" i="31"/>
  <c r="AJ43" i="29"/>
  <c r="AH44" i="29"/>
  <c r="AH28" i="28"/>
  <c r="AJ27" i="28"/>
  <c r="AJ38" i="33"/>
  <c r="AH39" i="33"/>
  <c r="AJ44" i="32"/>
  <c r="AH45" i="32"/>
  <c r="AJ38" i="30"/>
  <c r="AH39" i="30"/>
  <c r="AJ46" i="31"/>
  <c r="AH47" i="31"/>
  <c r="AJ44" i="29"/>
  <c r="AH45" i="29"/>
  <c r="AJ28" i="28"/>
  <c r="AH29" i="28"/>
  <c r="AJ39" i="33"/>
  <c r="AH40" i="33"/>
  <c r="AJ45" i="32"/>
  <c r="AH46" i="32"/>
  <c r="AJ39" i="30"/>
  <c r="AH40" i="30"/>
  <c r="AJ47" i="31"/>
  <c r="AH48" i="31"/>
  <c r="AJ45" i="29"/>
  <c r="AH46" i="29"/>
  <c r="AJ29" i="28"/>
  <c r="AH30" i="28"/>
  <c r="AJ40" i="33"/>
  <c r="AH41" i="33"/>
  <c r="AJ46" i="32"/>
  <c r="AH47" i="32"/>
  <c r="AH41" i="30"/>
  <c r="AH42" i="30"/>
  <c r="AJ42" i="30"/>
  <c r="AJ40" i="30"/>
  <c r="AJ48" i="31"/>
  <c r="AH49" i="31"/>
  <c r="AJ46" i="29"/>
  <c r="AH47" i="29"/>
  <c r="AJ30" i="28"/>
  <c r="AH31" i="28"/>
  <c r="AJ41" i="33"/>
  <c r="AH42" i="33"/>
  <c r="AJ47" i="32"/>
  <c r="AH48" i="32"/>
  <c r="AJ41" i="30"/>
  <c r="AH43" i="30"/>
  <c r="AJ43" i="30"/>
  <c r="AJ49" i="31"/>
  <c r="AH50" i="31"/>
  <c r="AJ47" i="29"/>
  <c r="AH48" i="29"/>
  <c r="AJ31" i="28"/>
  <c r="AH32" i="28"/>
  <c r="AH44" i="30"/>
  <c r="AJ44" i="30"/>
  <c r="AJ42" i="33"/>
  <c r="AH43" i="33"/>
  <c r="AJ48" i="32"/>
  <c r="AH49" i="32"/>
  <c r="AH45" i="30"/>
  <c r="AJ50" i="31"/>
  <c r="AH51" i="31"/>
  <c r="AJ48" i="29"/>
  <c r="AH49" i="29"/>
  <c r="AJ32" i="28"/>
  <c r="AH33" i="28"/>
  <c r="AJ43" i="33"/>
  <c r="AH44" i="33"/>
  <c r="AJ49" i="32"/>
  <c r="AH50" i="32"/>
  <c r="AJ45" i="30"/>
  <c r="AH46" i="30"/>
  <c r="AJ51" i="31"/>
  <c r="AH52" i="31"/>
  <c r="AJ49" i="29"/>
  <c r="AH50" i="29"/>
  <c r="AJ33" i="28"/>
  <c r="AH34" i="28"/>
  <c r="AJ44" i="33"/>
  <c r="AH45" i="33"/>
  <c r="AJ50" i="32"/>
  <c r="AH51" i="32"/>
  <c r="AJ46" i="30"/>
  <c r="AH47" i="30"/>
  <c r="AJ47" i="30"/>
  <c r="AJ52" i="31"/>
  <c r="AH53" i="31"/>
  <c r="AJ50" i="29"/>
  <c r="AH51" i="29"/>
  <c r="AJ34" i="28"/>
  <c r="AH35" i="28"/>
  <c r="AJ45" i="33"/>
  <c r="AH46" i="33"/>
  <c r="AJ51" i="32"/>
  <c r="AH52" i="32"/>
  <c r="AH48" i="30"/>
  <c r="AJ53" i="31"/>
  <c r="AH54" i="31"/>
  <c r="AJ51" i="29"/>
  <c r="AH52" i="29"/>
  <c r="AJ35" i="28"/>
  <c r="AH36" i="28"/>
  <c r="AJ46" i="33"/>
  <c r="AH47" i="33"/>
  <c r="AJ52" i="32"/>
  <c r="AH53" i="32"/>
  <c r="AH49" i="30"/>
  <c r="AJ49" i="30"/>
  <c r="AJ48" i="30"/>
  <c r="AJ54" i="31"/>
  <c r="AH55" i="31"/>
  <c r="AJ52" i="29"/>
  <c r="AH53" i="29"/>
  <c r="AJ36" i="28"/>
  <c r="AH37" i="28"/>
  <c r="AJ47" i="33"/>
  <c r="AH48" i="33"/>
  <c r="AJ53" i="32"/>
  <c r="AH54" i="32"/>
  <c r="AH50" i="30"/>
  <c r="AJ50" i="30"/>
  <c r="AJ55" i="31"/>
  <c r="AH56" i="31"/>
  <c r="AJ53" i="29"/>
  <c r="AH54" i="29"/>
  <c r="AJ37" i="28"/>
  <c r="AH38" i="28"/>
  <c r="AJ48" i="33"/>
  <c r="AH49" i="33"/>
  <c r="AJ49" i="33"/>
  <c r="AJ54" i="32"/>
  <c r="AH55" i="32"/>
  <c r="AH51" i="30"/>
  <c r="AJ51" i="30"/>
  <c r="AJ56" i="31"/>
  <c r="AH57" i="31"/>
  <c r="AJ54" i="29"/>
  <c r="AH55" i="29"/>
  <c r="AJ38" i="28"/>
  <c r="AH39" i="28"/>
  <c r="AH50" i="33"/>
  <c r="AJ55" i="32"/>
  <c r="AH56" i="32"/>
  <c r="AH52" i="30"/>
  <c r="AJ52" i="30"/>
  <c r="AJ57" i="31"/>
  <c r="AH58" i="31"/>
  <c r="AJ55" i="29"/>
  <c r="AH56" i="29"/>
  <c r="AJ39" i="28"/>
  <c r="AH40" i="28"/>
  <c r="AJ50" i="33"/>
  <c r="AH51" i="33"/>
  <c r="AJ56" i="32"/>
  <c r="AH57" i="32"/>
  <c r="AH53" i="30"/>
  <c r="AJ53" i="30"/>
  <c r="AJ58" i="31"/>
  <c r="AH59" i="31"/>
  <c r="AJ56" i="29"/>
  <c r="AH57" i="29"/>
  <c r="AJ40" i="28"/>
  <c r="AH41" i="28"/>
  <c r="AJ51" i="33"/>
  <c r="AH52" i="33"/>
  <c r="AJ57" i="32"/>
  <c r="AH58" i="32"/>
  <c r="AH54" i="30"/>
  <c r="AJ54" i="30"/>
  <c r="AJ59" i="31"/>
  <c r="AH60" i="31"/>
  <c r="AJ57" i="29"/>
  <c r="AH58" i="29"/>
  <c r="AJ41" i="28"/>
  <c r="AH42" i="28"/>
  <c r="AJ52" i="33"/>
  <c r="AH53" i="33"/>
  <c r="AJ58" i="32"/>
  <c r="AH59" i="32"/>
  <c r="AH55" i="30"/>
  <c r="AJ55" i="30"/>
  <c r="AJ60" i="31"/>
  <c r="AH61" i="31"/>
  <c r="AJ58" i="29"/>
  <c r="AH59" i="29"/>
  <c r="AJ42" i="28"/>
  <c r="AH43" i="28"/>
  <c r="AJ53" i="33"/>
  <c r="AH54" i="33"/>
  <c r="AJ59" i="32"/>
  <c r="AH60" i="32"/>
  <c r="AH56" i="30"/>
  <c r="AJ56" i="30"/>
  <c r="AJ61" i="31"/>
  <c r="AH62" i="31"/>
  <c r="AJ59" i="29"/>
  <c r="AH60" i="29"/>
  <c r="AJ43" i="28"/>
  <c r="AH44" i="28"/>
  <c r="AJ54" i="33"/>
  <c r="AH55" i="33"/>
  <c r="AJ55" i="33"/>
  <c r="AH56" i="33"/>
  <c r="AJ56" i="33"/>
  <c r="AJ60" i="32"/>
  <c r="AH61" i="32"/>
  <c r="AH57" i="30"/>
  <c r="AJ57" i="30"/>
  <c r="AJ62" i="31"/>
  <c r="AH63" i="31"/>
  <c r="AJ60" i="29"/>
  <c r="AH61" i="29"/>
  <c r="AJ44" i="28"/>
  <c r="AH45" i="28"/>
  <c r="AH57" i="33"/>
  <c r="AJ61" i="32"/>
  <c r="AH62" i="32"/>
  <c r="AH58" i="30"/>
  <c r="AJ58" i="30"/>
  <c r="AJ63" i="31"/>
  <c r="AH64" i="31"/>
  <c r="AJ61" i="29"/>
  <c r="AH62" i="29"/>
  <c r="AJ45" i="28"/>
  <c r="AH46" i="28"/>
  <c r="AJ57" i="33"/>
  <c r="AH58" i="33"/>
  <c r="AH59" i="33"/>
  <c r="AJ59" i="33"/>
  <c r="AJ62" i="32"/>
  <c r="AH63" i="32"/>
  <c r="AH59" i="30"/>
  <c r="AJ59" i="30"/>
  <c r="AJ64" i="31"/>
  <c r="AH65" i="31"/>
  <c r="AJ62" i="29"/>
  <c r="AH63" i="29"/>
  <c r="AJ46" i="28"/>
  <c r="AH47" i="28"/>
  <c r="AH60" i="33"/>
  <c r="AJ58" i="33"/>
  <c r="AJ63" i="32"/>
  <c r="AH64" i="32"/>
  <c r="AH60" i="30"/>
  <c r="AJ60" i="30"/>
  <c r="AJ65" i="31"/>
  <c r="AH66" i="31"/>
  <c r="AJ63" i="29"/>
  <c r="AH64" i="29"/>
  <c r="AJ47" i="28"/>
  <c r="AH48" i="28"/>
  <c r="AJ60" i="33"/>
  <c r="AH61" i="33"/>
  <c r="AJ64" i="32"/>
  <c r="AH65" i="32"/>
  <c r="AH61" i="30"/>
  <c r="AJ61" i="30"/>
  <c r="AJ66" i="31"/>
  <c r="AH67" i="31"/>
  <c r="AJ64" i="29"/>
  <c r="AH65" i="29"/>
  <c r="AJ48" i="28"/>
  <c r="AH49" i="28"/>
  <c r="AJ61" i="33"/>
  <c r="AH62" i="33"/>
  <c r="AJ65" i="32"/>
  <c r="AH66" i="32"/>
  <c r="AH62" i="30"/>
  <c r="AJ62" i="30"/>
  <c r="AJ67" i="31"/>
  <c r="AH68" i="31"/>
  <c r="AJ65" i="29"/>
  <c r="AH66" i="29"/>
  <c r="AJ49" i="28"/>
  <c r="AH50" i="28"/>
  <c r="AJ62" i="33"/>
  <c r="AH63" i="33"/>
  <c r="AJ63" i="33"/>
  <c r="AJ66" i="32"/>
  <c r="AH67" i="32"/>
  <c r="AH63" i="30"/>
  <c r="AJ63" i="30"/>
  <c r="AJ68" i="31"/>
  <c r="AH69" i="31"/>
  <c r="AJ66" i="29"/>
  <c r="AH67" i="29"/>
  <c r="AJ50" i="28"/>
  <c r="AH51" i="28"/>
  <c r="AH64" i="33"/>
  <c r="AJ67" i="32"/>
  <c r="AH68" i="32"/>
  <c r="AH64" i="30"/>
  <c r="AJ64" i="30"/>
  <c r="AJ69" i="31"/>
  <c r="AH70" i="31"/>
  <c r="AJ67" i="29"/>
  <c r="AH68" i="29"/>
  <c r="AJ51" i="28"/>
  <c r="AH52" i="28"/>
  <c r="AJ64" i="33"/>
  <c r="AH65" i="33"/>
  <c r="AJ65" i="33"/>
  <c r="AJ68" i="32"/>
  <c r="AH69" i="32"/>
  <c r="AH65" i="30"/>
  <c r="AJ65" i="30"/>
  <c r="AJ70" i="31"/>
  <c r="AH71" i="31"/>
  <c r="AJ68" i="29"/>
  <c r="AH69" i="29"/>
  <c r="AJ52" i="28"/>
  <c r="AH53" i="28"/>
  <c r="AH66" i="33"/>
  <c r="AH67" i="33"/>
  <c r="AJ67" i="33"/>
  <c r="AJ69" i="32"/>
  <c r="AH70" i="32"/>
  <c r="AH66" i="30"/>
  <c r="AJ66" i="30"/>
  <c r="AJ71" i="31"/>
  <c r="AH72" i="31"/>
  <c r="AJ69" i="29"/>
  <c r="AH70" i="29"/>
  <c r="AJ53" i="28"/>
  <c r="AH54" i="28"/>
  <c r="AH68" i="33"/>
  <c r="AJ68" i="33"/>
  <c r="AJ66" i="33"/>
  <c r="AJ70" i="32"/>
  <c r="AH71" i="32"/>
  <c r="AH67" i="30"/>
  <c r="AJ67" i="30"/>
  <c r="AJ72" i="31"/>
  <c r="AH73" i="31"/>
  <c r="AJ70" i="29"/>
  <c r="AH71" i="29"/>
  <c r="AJ54" i="28"/>
  <c r="AH55" i="28"/>
  <c r="AH69" i="33"/>
  <c r="AH70" i="33"/>
  <c r="AJ70" i="33"/>
  <c r="AJ71" i="32"/>
  <c r="AH72" i="32"/>
  <c r="AH68" i="30"/>
  <c r="AJ68" i="30"/>
  <c r="AJ73" i="31"/>
  <c r="AH74" i="31"/>
  <c r="AJ71" i="29"/>
  <c r="AH72" i="29"/>
  <c r="AJ55" i="28"/>
  <c r="AH56" i="28"/>
  <c r="AH71" i="33"/>
  <c r="AJ69" i="33"/>
  <c r="AJ72" i="32"/>
  <c r="AH73" i="32"/>
  <c r="AH69" i="30"/>
  <c r="AJ69" i="30"/>
  <c r="AJ74" i="31"/>
  <c r="AH75" i="31"/>
  <c r="AJ72" i="29"/>
  <c r="AH73" i="29"/>
  <c r="AJ56" i="28"/>
  <c r="AH57" i="28"/>
  <c r="AJ71" i="33"/>
  <c r="AH72" i="33"/>
  <c r="AJ73" i="32"/>
  <c r="AH74" i="32"/>
  <c r="AH70" i="30"/>
  <c r="AJ70" i="30"/>
  <c r="AJ75" i="31"/>
  <c r="AH76" i="31"/>
  <c r="AJ73" i="29"/>
  <c r="AH74" i="29"/>
  <c r="AJ57" i="28"/>
  <c r="AH58" i="28"/>
  <c r="AJ72" i="33"/>
  <c r="AH73" i="33"/>
  <c r="AJ73" i="33"/>
  <c r="AJ74" i="32"/>
  <c r="AH75" i="32"/>
  <c r="AH71" i="30"/>
  <c r="AJ71" i="30"/>
  <c r="AJ76" i="31"/>
  <c r="AH77" i="31"/>
  <c r="AJ74" i="29"/>
  <c r="AH75" i="29"/>
  <c r="AJ58" i="28"/>
  <c r="AH59" i="28"/>
  <c r="AH74" i="33"/>
  <c r="AJ74" i="33"/>
  <c r="AH75" i="33"/>
  <c r="AJ75" i="32"/>
  <c r="AH76" i="32"/>
  <c r="AH72" i="30"/>
  <c r="AJ72" i="30"/>
  <c r="AJ77" i="31"/>
  <c r="AH78" i="31"/>
  <c r="AJ75" i="29"/>
  <c r="AH76" i="29"/>
  <c r="AJ59" i="28"/>
  <c r="AH60" i="28"/>
  <c r="AJ75" i="33"/>
  <c r="AH76" i="33"/>
  <c r="AJ76" i="33"/>
  <c r="AJ76" i="32"/>
  <c r="AH77" i="32"/>
  <c r="AH73" i="30"/>
  <c r="AJ73" i="30"/>
  <c r="AJ78" i="31"/>
  <c r="AH79" i="31"/>
  <c r="AJ76" i="29"/>
  <c r="AH77" i="29"/>
  <c r="AJ60" i="28"/>
  <c r="AH61" i="28"/>
  <c r="AH77" i="33"/>
  <c r="AJ77" i="32"/>
  <c r="AH78" i="32"/>
  <c r="AH74" i="30"/>
  <c r="AJ74" i="30"/>
  <c r="AJ79" i="31"/>
  <c r="AH80" i="31"/>
  <c r="AJ77" i="29"/>
  <c r="AH78" i="29"/>
  <c r="AJ61" i="28"/>
  <c r="AH62" i="28"/>
  <c r="AJ77" i="33"/>
  <c r="AH78" i="33"/>
  <c r="AJ78" i="32"/>
  <c r="AH79" i="32"/>
  <c r="AH75" i="30"/>
  <c r="AJ75" i="30"/>
  <c r="AJ80" i="31"/>
  <c r="AH81" i="31"/>
  <c r="AJ78" i="29"/>
  <c r="AH79" i="29"/>
  <c r="AJ62" i="28"/>
  <c r="AH63" i="28"/>
  <c r="AJ78" i="33"/>
  <c r="AH79" i="33"/>
  <c r="AH80" i="33"/>
  <c r="AJ80" i="33"/>
  <c r="AJ79" i="32"/>
  <c r="AH80" i="32"/>
  <c r="AH76" i="30"/>
  <c r="AJ76" i="30"/>
  <c r="AJ81" i="31"/>
  <c r="AH82" i="31"/>
  <c r="AJ79" i="29"/>
  <c r="AH80" i="29"/>
  <c r="AJ63" i="28"/>
  <c r="AH64" i="28"/>
  <c r="AJ79" i="33"/>
  <c r="AH81" i="33"/>
  <c r="AJ80" i="32"/>
  <c r="AH81" i="32"/>
  <c r="AH77" i="30"/>
  <c r="AJ77" i="30"/>
  <c r="AJ82" i="31"/>
  <c r="AH83" i="31"/>
  <c r="AJ80" i="29"/>
  <c r="AH81" i="29"/>
  <c r="AJ64" i="28"/>
  <c r="AH65" i="28"/>
  <c r="AJ81" i="33"/>
  <c r="AH82" i="33"/>
  <c r="AJ82" i="33"/>
  <c r="AH83" i="33"/>
  <c r="AJ83" i="33"/>
  <c r="AJ81" i="32"/>
  <c r="AH82" i="32"/>
  <c r="AH78" i="30"/>
  <c r="AJ78" i="30"/>
  <c r="AJ83" i="31"/>
  <c r="AH84" i="31"/>
  <c r="AJ81" i="29"/>
  <c r="AH82" i="29"/>
  <c r="AJ65" i="28"/>
  <c r="AH66" i="28"/>
  <c r="AH84" i="33"/>
  <c r="AJ84" i="33"/>
  <c r="AH85" i="33"/>
  <c r="AJ85" i="33"/>
  <c r="AH86" i="33"/>
  <c r="AJ82" i="32"/>
  <c r="AH83" i="32"/>
  <c r="AH79" i="30"/>
  <c r="AJ79" i="30"/>
  <c r="AJ84" i="31"/>
  <c r="AH85" i="31"/>
  <c r="AJ82" i="29"/>
  <c r="AH83" i="29"/>
  <c r="AJ66" i="28"/>
  <c r="AH67" i="28"/>
  <c r="AJ86" i="33"/>
  <c r="AH87" i="33"/>
  <c r="AJ83" i="32"/>
  <c r="AH84" i="32"/>
  <c r="AH80" i="30"/>
  <c r="AJ80" i="30"/>
  <c r="AJ85" i="31"/>
  <c r="AH86" i="31"/>
  <c r="AJ83" i="29"/>
  <c r="AH84" i="29"/>
  <c r="AJ67" i="28"/>
  <c r="AH68" i="28"/>
  <c r="AJ87" i="33"/>
  <c r="AH88" i="33"/>
  <c r="AJ84" i="32"/>
  <c r="AH85" i="32"/>
  <c r="AH81" i="30"/>
  <c r="AJ81" i="30"/>
  <c r="AJ86" i="31"/>
  <c r="AH87" i="31"/>
  <c r="AJ84" i="29"/>
  <c r="AH85" i="29"/>
  <c r="AJ68" i="28"/>
  <c r="AH69" i="28"/>
  <c r="AJ88" i="33"/>
  <c r="AH89" i="33"/>
  <c r="AJ85" i="32"/>
  <c r="AH86" i="32"/>
  <c r="AH82" i="30"/>
  <c r="AJ82" i="30"/>
  <c r="AJ87" i="31"/>
  <c r="AH88" i="31"/>
  <c r="AJ85" i="29"/>
  <c r="AH86" i="29"/>
  <c r="AJ69" i="28"/>
  <c r="AH70" i="28"/>
  <c r="AJ89" i="33"/>
  <c r="AH90" i="33"/>
  <c r="AJ86" i="32"/>
  <c r="AH87" i="32"/>
  <c r="AH83" i="30"/>
  <c r="AJ83" i="30"/>
  <c r="AJ88" i="31"/>
  <c r="AH89" i="31"/>
  <c r="AJ86" i="29"/>
  <c r="AH87" i="29"/>
  <c r="AJ70" i="28"/>
  <c r="AH71" i="28"/>
  <c r="AJ90" i="33"/>
  <c r="AH91" i="33"/>
  <c r="AJ87" i="32"/>
  <c r="AH88" i="32"/>
  <c r="AH84" i="30"/>
  <c r="AJ84" i="30"/>
  <c r="AJ89" i="31"/>
  <c r="AH90" i="31"/>
  <c r="AJ87" i="29"/>
  <c r="AH88" i="29"/>
  <c r="AJ71" i="28"/>
  <c r="AH72" i="28"/>
  <c r="AJ91" i="33"/>
  <c r="AH92" i="33"/>
  <c r="AJ88" i="32"/>
  <c r="AH89" i="32"/>
  <c r="AH85" i="30"/>
  <c r="AJ85" i="30"/>
  <c r="AJ90" i="31"/>
  <c r="AH91" i="31"/>
  <c r="AJ88" i="29"/>
  <c r="AH89" i="29"/>
  <c r="AJ72" i="28"/>
  <c r="AH73" i="28"/>
  <c r="AJ92" i="33"/>
  <c r="AH93" i="33"/>
  <c r="AJ89" i="32"/>
  <c r="AH90" i="32"/>
  <c r="AH86" i="30"/>
  <c r="AJ86" i="30"/>
  <c r="AJ91" i="31"/>
  <c r="AH92" i="31"/>
  <c r="AJ89" i="29"/>
  <c r="AH90" i="29"/>
  <c r="AJ73" i="28"/>
  <c r="AH74" i="28"/>
  <c r="AJ93" i="33"/>
  <c r="AH94" i="33"/>
  <c r="AJ90" i="32"/>
  <c r="AH91" i="32"/>
  <c r="AH87" i="30"/>
  <c r="AJ87" i="30"/>
  <c r="AJ92" i="31"/>
  <c r="AH93" i="31"/>
  <c r="AJ90" i="29"/>
  <c r="AH91" i="29"/>
  <c r="AJ74" i="28"/>
  <c r="AH75" i="28"/>
  <c r="AJ94" i="33"/>
  <c r="AH95" i="33"/>
  <c r="AJ91" i="32"/>
  <c r="AH92" i="32"/>
  <c r="AH88" i="30"/>
  <c r="AJ88" i="30"/>
  <c r="AJ93" i="31"/>
  <c r="AH94" i="31"/>
  <c r="AJ91" i="29"/>
  <c r="AH92" i="29"/>
  <c r="AJ75" i="28"/>
  <c r="AH76" i="28"/>
  <c r="AJ95" i="33"/>
  <c r="AH96" i="33"/>
  <c r="AJ92" i="32"/>
  <c r="AH93" i="32"/>
  <c r="AH89" i="30"/>
  <c r="AJ89" i="30"/>
  <c r="AJ94" i="31"/>
  <c r="AH95" i="31"/>
  <c r="AJ92" i="29"/>
  <c r="AH93" i="29"/>
  <c r="AJ76" i="28"/>
  <c r="AH77" i="28"/>
  <c r="AJ96" i="33"/>
  <c r="AH97" i="33"/>
  <c r="AJ93" i="32"/>
  <c r="AH94" i="32"/>
  <c r="AH90" i="30"/>
  <c r="AJ90" i="30"/>
  <c r="AJ95" i="31"/>
  <c r="AH96" i="31"/>
  <c r="AJ93" i="29"/>
  <c r="AH94" i="29"/>
  <c r="AJ77" i="28"/>
  <c r="AH78" i="28"/>
  <c r="AJ97" i="33"/>
  <c r="AH98" i="33"/>
  <c r="AJ94" i="32"/>
  <c r="AH95" i="32"/>
  <c r="AH91" i="30"/>
  <c r="AJ91" i="30"/>
  <c r="AJ96" i="31"/>
  <c r="AH97" i="31"/>
  <c r="AJ94" i="29"/>
  <c r="AH95" i="29"/>
  <c r="AJ78" i="28"/>
  <c r="AH79" i="28"/>
  <c r="AJ98" i="33"/>
  <c r="AH99" i="33"/>
  <c r="AJ95" i="32"/>
  <c r="AH96" i="32"/>
  <c r="AH92" i="30"/>
  <c r="AJ92" i="30"/>
  <c r="AJ97" i="31"/>
  <c r="AH98" i="31"/>
  <c r="AJ95" i="29"/>
  <c r="AH96" i="29"/>
  <c r="AJ79" i="28"/>
  <c r="AH80" i="28"/>
  <c r="AJ99" i="33"/>
  <c r="AH100" i="33"/>
  <c r="AJ96" i="32"/>
  <c r="AH97" i="32"/>
  <c r="AH93" i="30"/>
  <c r="AJ93" i="30"/>
  <c r="AJ98" i="31"/>
  <c r="AH99" i="31"/>
  <c r="AJ96" i="29"/>
  <c r="AH97" i="29"/>
  <c r="AJ80" i="28"/>
  <c r="AH81" i="28"/>
  <c r="AJ100" i="33"/>
  <c r="AH101" i="33"/>
  <c r="AJ97" i="32"/>
  <c r="AH98" i="32"/>
  <c r="AH94" i="30"/>
  <c r="AJ94" i="30"/>
  <c r="AJ99" i="31"/>
  <c r="AH100" i="31"/>
  <c r="AJ97" i="29"/>
  <c r="AH98" i="29"/>
  <c r="AJ81" i="28"/>
  <c r="AH82" i="28"/>
  <c r="AJ101" i="33"/>
  <c r="AH102" i="33"/>
  <c r="AJ98" i="32"/>
  <c r="AH99" i="32"/>
  <c r="AH95" i="30"/>
  <c r="AJ95" i="30"/>
  <c r="AJ100" i="31"/>
  <c r="AH101" i="31"/>
  <c r="AJ98" i="29"/>
  <c r="AH99" i="29"/>
  <c r="AJ82" i="28"/>
  <c r="AH83" i="28"/>
  <c r="AJ102" i="33"/>
  <c r="AH103" i="33"/>
  <c r="AJ99" i="32"/>
  <c r="AH100" i="32"/>
  <c r="AH96" i="30"/>
  <c r="AJ96" i="30"/>
  <c r="AJ101" i="31"/>
  <c r="AH102" i="31"/>
  <c r="AJ99" i="29"/>
  <c r="AH100" i="29"/>
  <c r="AJ83" i="28"/>
  <c r="AH84" i="28"/>
  <c r="AJ103" i="33"/>
  <c r="AH104" i="33"/>
  <c r="AJ100" i="32"/>
  <c r="AH101" i="32"/>
  <c r="AH97" i="30"/>
  <c r="AJ97" i="30"/>
  <c r="AJ102" i="31"/>
  <c r="AH103" i="31"/>
  <c r="AJ100" i="29"/>
  <c r="AH101" i="29"/>
  <c r="AJ84" i="28"/>
  <c r="AH85" i="28"/>
  <c r="AJ104" i="33"/>
  <c r="AH105" i="33"/>
  <c r="AJ101" i="32"/>
  <c r="AH102" i="32"/>
  <c r="AH98" i="30"/>
  <c r="AJ98" i="30"/>
  <c r="AJ103" i="31"/>
  <c r="AH104" i="31"/>
  <c r="AJ101" i="29"/>
  <c r="AH102" i="29"/>
  <c r="AJ85" i="28"/>
  <c r="AH86" i="28"/>
  <c r="AJ105" i="33"/>
  <c r="AH106" i="33"/>
  <c r="AJ102" i="32"/>
  <c r="AH103" i="32"/>
  <c r="AH99" i="30"/>
  <c r="AJ99" i="30"/>
  <c r="AJ104" i="31"/>
  <c r="AH105" i="31"/>
  <c r="AJ102" i="29"/>
  <c r="AH103" i="29"/>
  <c r="AJ86" i="28"/>
  <c r="AH87" i="28"/>
  <c r="AJ106" i="33"/>
  <c r="AH107" i="33"/>
  <c r="AJ103" i="32"/>
  <c r="AH104" i="32"/>
  <c r="AH100" i="30"/>
  <c r="AJ100" i="30"/>
  <c r="AJ105" i="31"/>
  <c r="AH106" i="31"/>
  <c r="AJ103" i="29"/>
  <c r="AH104" i="29"/>
  <c r="AJ87" i="28"/>
  <c r="AH88" i="28"/>
  <c r="AJ107" i="33"/>
  <c r="AH108" i="33"/>
  <c r="AJ104" i="32"/>
  <c r="AH105" i="32"/>
  <c r="AH101" i="30"/>
  <c r="AJ101" i="30"/>
  <c r="AJ106" i="31"/>
  <c r="AH107" i="31"/>
  <c r="AJ104" i="29"/>
  <c r="AH105" i="29"/>
  <c r="AJ88" i="28"/>
  <c r="AH89" i="28"/>
  <c r="AJ108" i="33"/>
  <c r="AH109" i="33"/>
  <c r="AJ105" i="32"/>
  <c r="AH106" i="32"/>
  <c r="AH102" i="30"/>
  <c r="AJ102" i="30"/>
  <c r="AJ107" i="31"/>
  <c r="AH108" i="31"/>
  <c r="AJ105" i="29"/>
  <c r="AH106" i="29"/>
  <c r="AJ89" i="28"/>
  <c r="AH90" i="28"/>
  <c r="AJ109" i="33"/>
  <c r="AH110" i="33"/>
  <c r="AJ106" i="32"/>
  <c r="AH107" i="32"/>
  <c r="AH103" i="30"/>
  <c r="AJ103" i="30"/>
  <c r="AJ108" i="31"/>
  <c r="AH109" i="31"/>
  <c r="AJ106" i="29"/>
  <c r="AH107" i="29"/>
  <c r="AJ90" i="28"/>
  <c r="AH91" i="28"/>
  <c r="AJ110" i="33"/>
  <c r="AH111" i="33"/>
  <c r="AJ107" i="32"/>
  <c r="AH108" i="32"/>
  <c r="AH104" i="30"/>
  <c r="AJ104" i="30"/>
  <c r="AJ109" i="31"/>
  <c r="AH110" i="31"/>
  <c r="AJ107" i="29"/>
  <c r="AH108" i="29"/>
  <c r="AJ91" i="28"/>
  <c r="AH92" i="28"/>
  <c r="AJ111" i="33"/>
  <c r="AH112" i="33"/>
  <c r="AJ108" i="32"/>
  <c r="AH109" i="32"/>
  <c r="AH105" i="30"/>
  <c r="AJ105" i="30"/>
  <c r="AJ110" i="31"/>
  <c r="AH111" i="31"/>
  <c r="AJ108" i="29"/>
  <c r="AH109" i="29"/>
  <c r="AJ92" i="28"/>
  <c r="AH93" i="28"/>
  <c r="AJ112" i="33"/>
  <c r="AH113" i="33"/>
  <c r="AJ109" i="32"/>
  <c r="AH110" i="32"/>
  <c r="AH106" i="30"/>
  <c r="AJ106" i="30"/>
  <c r="AJ111" i="31"/>
  <c r="AH112" i="31"/>
  <c r="AJ109" i="29"/>
  <c r="AH110" i="29"/>
  <c r="AJ93" i="28"/>
  <c r="AH94" i="28"/>
  <c r="AJ113" i="33"/>
  <c r="AH114" i="33"/>
  <c r="AJ110" i="32"/>
  <c r="AH111" i="32"/>
  <c r="AH107" i="30"/>
  <c r="AJ107" i="30"/>
  <c r="AJ112" i="31"/>
  <c r="AH113" i="31"/>
  <c r="AJ110" i="29"/>
  <c r="AH111" i="29"/>
  <c r="AJ94" i="28"/>
  <c r="AH95" i="28"/>
  <c r="AJ114" i="33"/>
  <c r="AH115" i="33"/>
  <c r="AJ111" i="32"/>
  <c r="AH112" i="32"/>
  <c r="AH108" i="30"/>
  <c r="AJ108" i="30"/>
  <c r="AJ113" i="31"/>
  <c r="AH114" i="31"/>
  <c r="AJ111" i="29"/>
  <c r="AH112" i="29"/>
  <c r="AJ95" i="28"/>
  <c r="AH96" i="28"/>
  <c r="AJ115" i="33"/>
  <c r="AH116" i="33"/>
  <c r="AJ112" i="32"/>
  <c r="AH113" i="32"/>
  <c r="AH109" i="30"/>
  <c r="AJ109" i="30"/>
  <c r="AJ114" i="31"/>
  <c r="AH115" i="31"/>
  <c r="AJ112" i="29"/>
  <c r="AH113" i="29"/>
  <c r="AJ96" i="28"/>
  <c r="AH97" i="28"/>
  <c r="AJ116" i="33"/>
  <c r="AH117" i="33"/>
  <c r="AJ113" i="32"/>
  <c r="AH114" i="32"/>
  <c r="AH110" i="30"/>
  <c r="AJ110" i="30"/>
  <c r="AJ115" i="31"/>
  <c r="AH116" i="31"/>
  <c r="AJ113" i="29"/>
  <c r="AH114" i="29"/>
  <c r="AJ97" i="28"/>
  <c r="AH98" i="28"/>
  <c r="AJ117" i="33"/>
  <c r="AH118" i="33"/>
  <c r="AJ114" i="32"/>
  <c r="AH115" i="32"/>
  <c r="AH111" i="30"/>
  <c r="AJ111" i="30"/>
  <c r="AJ116" i="31"/>
  <c r="AH117" i="31"/>
  <c r="AJ114" i="29"/>
  <c r="AH115" i="29"/>
  <c r="AJ98" i="28"/>
  <c r="AH99" i="28"/>
  <c r="AJ118" i="33"/>
  <c r="AH119" i="33"/>
  <c r="AJ115" i="32"/>
  <c r="AH116" i="32"/>
  <c r="AH112" i="30"/>
  <c r="AJ112" i="30"/>
  <c r="AJ117" i="31"/>
  <c r="AH118" i="31"/>
  <c r="AJ115" i="29"/>
  <c r="AH116" i="29"/>
  <c r="AJ99" i="28"/>
  <c r="AH100" i="28"/>
  <c r="AJ119" i="33"/>
  <c r="AH120" i="33"/>
  <c r="AJ116" i="32"/>
  <c r="AH117" i="32"/>
  <c r="AH113" i="30"/>
  <c r="AJ113" i="30"/>
  <c r="AJ118" i="31"/>
  <c r="AH119" i="31"/>
  <c r="AJ116" i="29"/>
  <c r="AH117" i="29"/>
  <c r="AJ100" i="28"/>
  <c r="AH101" i="28"/>
  <c r="AJ120" i="33"/>
  <c r="AH121" i="33"/>
  <c r="AJ117" i="32"/>
  <c r="AH118" i="32"/>
  <c r="AH114" i="30"/>
  <c r="AJ114" i="30"/>
  <c r="AJ119" i="31"/>
  <c r="AH120" i="31"/>
  <c r="AJ117" i="29"/>
  <c r="AH118" i="29"/>
  <c r="AJ101" i="28"/>
  <c r="AH102" i="28"/>
  <c r="AJ121" i="33"/>
  <c r="AH122" i="33"/>
  <c r="AJ118" i="32"/>
  <c r="AH119" i="32"/>
  <c r="AH115" i="30"/>
  <c r="AJ115" i="30"/>
  <c r="AJ120" i="31"/>
  <c r="AH121" i="31"/>
  <c r="AJ118" i="29"/>
  <c r="AH119" i="29"/>
  <c r="AJ102" i="28"/>
  <c r="AH103" i="28"/>
  <c r="AJ122" i="33"/>
  <c r="AH123" i="33"/>
  <c r="AJ119" i="32"/>
  <c r="AH120" i="32"/>
  <c r="AH116" i="30"/>
  <c r="AJ116" i="30"/>
  <c r="AJ121" i="31"/>
  <c r="AH122" i="31"/>
  <c r="AJ119" i="29"/>
  <c r="AH120" i="29"/>
  <c r="AJ103" i="28"/>
  <c r="AH104" i="28"/>
  <c r="AJ123" i="33"/>
  <c r="AH124" i="33"/>
  <c r="AJ120" i="32"/>
  <c r="AH121" i="32"/>
  <c r="AH117" i="30"/>
  <c r="AJ117" i="30"/>
  <c r="AJ122" i="31"/>
  <c r="AH123" i="31"/>
  <c r="AJ120" i="29"/>
  <c r="AH121" i="29"/>
  <c r="AJ104" i="28"/>
  <c r="AH105" i="28"/>
  <c r="AJ124" i="33"/>
  <c r="AH125" i="33"/>
  <c r="AJ121" i="32"/>
  <c r="AH122" i="32"/>
  <c r="AH118" i="30"/>
  <c r="AJ118" i="30"/>
  <c r="AJ123" i="31"/>
  <c r="AH124" i="31"/>
  <c r="AJ121" i="29"/>
  <c r="AH122" i="29"/>
  <c r="AJ105" i="28"/>
  <c r="AH106" i="28"/>
  <c r="AJ125" i="33"/>
  <c r="AH126" i="33"/>
  <c r="AJ122" i="32"/>
  <c r="AH123" i="32"/>
  <c r="AH119" i="30"/>
  <c r="AJ119" i="30"/>
  <c r="AJ124" i="31"/>
  <c r="AH125" i="31"/>
  <c r="AJ122" i="29"/>
  <c r="AH123" i="29"/>
  <c r="AJ106" i="28"/>
  <c r="AH107" i="28"/>
  <c r="AJ126" i="33"/>
  <c r="AH127" i="33"/>
  <c r="AJ123" i="32"/>
  <c r="AH124" i="32"/>
  <c r="AH120" i="30"/>
  <c r="AJ120" i="30"/>
  <c r="AJ125" i="31"/>
  <c r="AH126" i="31"/>
  <c r="AJ123" i="29"/>
  <c r="AH124" i="29"/>
  <c r="AJ107" i="28"/>
  <c r="AH108" i="28"/>
  <c r="AJ127" i="33"/>
  <c r="AH128" i="33"/>
  <c r="AJ124" i="32"/>
  <c r="AH125" i="32"/>
  <c r="AH121" i="30"/>
  <c r="AJ121" i="30"/>
  <c r="AJ126" i="31"/>
  <c r="AH127" i="31"/>
  <c r="AJ124" i="29"/>
  <c r="AH125" i="29"/>
  <c r="AJ108" i="28"/>
  <c r="AH109" i="28"/>
  <c r="AJ128" i="33"/>
  <c r="AH129" i="33"/>
  <c r="AJ125" i="32"/>
  <c r="AH126" i="32"/>
  <c r="AH122" i="30"/>
  <c r="AJ122" i="30"/>
  <c r="AJ127" i="31"/>
  <c r="AH128" i="31"/>
  <c r="AJ125" i="29"/>
  <c r="AH126" i="29"/>
  <c r="AJ109" i="28"/>
  <c r="AH110" i="28"/>
  <c r="AJ129" i="33"/>
  <c r="AH130" i="33"/>
  <c r="AJ126" i="32"/>
  <c r="AH127" i="32"/>
  <c r="AH123" i="30"/>
  <c r="AJ123" i="30"/>
  <c r="AJ128" i="31"/>
  <c r="AH129" i="31"/>
  <c r="AJ126" i="29"/>
  <c r="AH127" i="29"/>
  <c r="AJ110" i="28"/>
  <c r="AH111" i="28"/>
  <c r="AJ130" i="33"/>
  <c r="AH131" i="33"/>
  <c r="AJ127" i="32"/>
  <c r="AH128" i="32"/>
  <c r="AH124" i="30"/>
  <c r="AJ124" i="30"/>
  <c r="AJ129" i="31"/>
  <c r="AH130" i="31"/>
  <c r="AJ127" i="29"/>
  <c r="AH128" i="29"/>
  <c r="AJ111" i="28"/>
  <c r="AH112" i="28"/>
  <c r="AJ131" i="33"/>
  <c r="AH132" i="33"/>
  <c r="AJ128" i="32"/>
  <c r="AH129" i="32"/>
  <c r="AH125" i="30"/>
  <c r="AJ125" i="30"/>
  <c r="AJ130" i="31"/>
  <c r="AH131" i="31"/>
  <c r="AJ128" i="29"/>
  <c r="AH129" i="29"/>
  <c r="AJ112" i="28"/>
  <c r="AH113" i="28"/>
  <c r="AJ132" i="33"/>
  <c r="AH133" i="33"/>
  <c r="AJ129" i="32"/>
  <c r="AH130" i="32"/>
  <c r="AH126" i="30"/>
  <c r="AJ126" i="30"/>
  <c r="AJ131" i="31"/>
  <c r="AH132" i="31"/>
  <c r="AJ129" i="29"/>
  <c r="AH130" i="29"/>
  <c r="AJ113" i="28"/>
  <c r="AH114" i="28"/>
  <c r="AJ133" i="33"/>
  <c r="AH134" i="33"/>
  <c r="AJ130" i="32"/>
  <c r="AH131" i="32"/>
  <c r="AH127" i="30"/>
  <c r="AJ127" i="30"/>
  <c r="AJ132" i="31"/>
  <c r="AH133" i="31"/>
  <c r="AJ130" i="29"/>
  <c r="AH131" i="29"/>
  <c r="AJ114" i="28"/>
  <c r="AH115" i="28"/>
  <c r="AJ134" i="33"/>
  <c r="AH135" i="33"/>
  <c r="AJ131" i="32"/>
  <c r="AH132" i="32"/>
  <c r="AH128" i="30"/>
  <c r="AJ128" i="30"/>
  <c r="AJ133" i="31"/>
  <c r="AH134" i="31"/>
  <c r="AJ131" i="29"/>
  <c r="AH132" i="29"/>
  <c r="AJ115" i="28"/>
  <c r="AH116" i="28"/>
  <c r="AJ135" i="33"/>
  <c r="AH136" i="33"/>
  <c r="AJ132" i="32"/>
  <c r="AH133" i="32"/>
  <c r="AH129" i="30"/>
  <c r="AJ129" i="30"/>
  <c r="AH130" i="30"/>
  <c r="AH131" i="30"/>
  <c r="AJ134" i="31"/>
  <c r="AH135" i="31"/>
  <c r="AJ132" i="29"/>
  <c r="AH133" i="29"/>
  <c r="AJ116" i="28"/>
  <c r="AH117" i="28"/>
  <c r="AJ136" i="33"/>
  <c r="AH137" i="33"/>
  <c r="AJ133" i="32"/>
  <c r="AH134" i="32"/>
  <c r="AJ130" i="30"/>
  <c r="AJ131" i="30"/>
  <c r="AH132" i="30"/>
  <c r="AJ135" i="31"/>
  <c r="AH136" i="31"/>
  <c r="AJ133" i="29"/>
  <c r="AH134" i="29"/>
  <c r="AJ117" i="28"/>
  <c r="AH118" i="28"/>
  <c r="AJ137" i="33"/>
  <c r="AH138" i="33"/>
  <c r="AJ134" i="32"/>
  <c r="AH135" i="32"/>
  <c r="AJ132" i="30"/>
  <c r="AH133" i="30"/>
  <c r="AJ136" i="31"/>
  <c r="AH137" i="31"/>
  <c r="AJ134" i="29"/>
  <c r="AH135" i="29"/>
  <c r="AJ118" i="28"/>
  <c r="AH119" i="28"/>
  <c r="AJ138" i="33"/>
  <c r="AH139" i="33"/>
  <c r="AJ135" i="32"/>
  <c r="AH136" i="32"/>
  <c r="AJ133" i="30"/>
  <c r="AH134" i="30"/>
  <c r="AJ137" i="31"/>
  <c r="AH138" i="31"/>
  <c r="AJ135" i="29"/>
  <c r="AH136" i="29"/>
  <c r="AJ119" i="28"/>
  <c r="AH120" i="28"/>
  <c r="AJ139" i="33"/>
  <c r="AH140" i="33"/>
  <c r="AJ136" i="32"/>
  <c r="AH137" i="32"/>
  <c r="AJ134" i="30"/>
  <c r="AH135" i="30"/>
  <c r="AJ138" i="31"/>
  <c r="AH139" i="31"/>
  <c r="AJ136" i="29"/>
  <c r="AH137" i="29"/>
  <c r="AJ120" i="28"/>
  <c r="AH121" i="28"/>
  <c r="AJ140" i="33"/>
  <c r="AH141" i="33"/>
  <c r="AJ137" i="32"/>
  <c r="AH138" i="32"/>
  <c r="AJ135" i="30"/>
  <c r="AH136" i="30"/>
  <c r="AJ139" i="31"/>
  <c r="AH140" i="31"/>
  <c r="AJ137" i="29"/>
  <c r="AH138" i="29"/>
  <c r="AJ121" i="28"/>
  <c r="AH122" i="28"/>
  <c r="AJ141" i="33"/>
  <c r="AH142" i="33"/>
  <c r="AJ138" i="32"/>
  <c r="AH139" i="32"/>
  <c r="AJ136" i="30"/>
  <c r="AH137" i="30"/>
  <c r="AJ140" i="31"/>
  <c r="AH141" i="31"/>
  <c r="AJ138" i="29"/>
  <c r="AH139" i="29"/>
  <c r="AJ122" i="28"/>
  <c r="AH123" i="28"/>
  <c r="AJ142" i="33"/>
  <c r="AH143" i="33"/>
  <c r="AJ139" i="32"/>
  <c r="AH140" i="32"/>
  <c r="AJ137" i="30"/>
  <c r="AH138" i="30"/>
  <c r="AJ141" i="31"/>
  <c r="AH142" i="31"/>
  <c r="AJ139" i="29"/>
  <c r="AH140" i="29"/>
  <c r="AJ123" i="28"/>
  <c r="AH124" i="28"/>
  <c r="AJ143" i="33"/>
  <c r="AH144" i="33"/>
  <c r="AJ140" i="32"/>
  <c r="AH141" i="32"/>
  <c r="AJ138" i="30"/>
  <c r="AH139" i="30"/>
  <c r="AJ142" i="31"/>
  <c r="AH143" i="31"/>
  <c r="AJ140" i="29"/>
  <c r="AH141" i="29"/>
  <c r="AJ124" i="28"/>
  <c r="AH125" i="28"/>
  <c r="AJ144" i="33"/>
  <c r="AH145" i="33"/>
  <c r="AJ141" i="32"/>
  <c r="AH142" i="32"/>
  <c r="AJ139" i="30"/>
  <c r="AH140" i="30"/>
  <c r="AJ143" i="31"/>
  <c r="AH144" i="31"/>
  <c r="AJ141" i="29"/>
  <c r="AH142" i="29"/>
  <c r="AJ125" i="28"/>
  <c r="AH126" i="28"/>
  <c r="AJ145" i="33"/>
  <c r="AH146" i="33"/>
  <c r="AJ142" i="32"/>
  <c r="AH143" i="32"/>
  <c r="AJ140" i="30"/>
  <c r="AH141" i="30"/>
  <c r="AJ144" i="31"/>
  <c r="AH145" i="31"/>
  <c r="AJ142" i="29"/>
  <c r="AH143" i="29"/>
  <c r="AJ126" i="28"/>
  <c r="AH127" i="28"/>
  <c r="AJ146" i="33"/>
  <c r="AH147" i="33"/>
  <c r="AJ143" i="32"/>
  <c r="AH144" i="32"/>
  <c r="AJ141" i="30"/>
  <c r="AH142" i="30"/>
  <c r="AJ145" i="31"/>
  <c r="AH146" i="31"/>
  <c r="AJ143" i="29"/>
  <c r="AH144" i="29"/>
  <c r="AJ127" i="28"/>
  <c r="AH128" i="28"/>
  <c r="AJ147" i="33"/>
  <c r="AH148" i="33"/>
  <c r="AJ144" i="32"/>
  <c r="AH145" i="32"/>
  <c r="AJ142" i="30"/>
  <c r="AH143" i="30"/>
  <c r="AJ146" i="31"/>
  <c r="AH147" i="31"/>
  <c r="AJ144" i="29"/>
  <c r="AH145" i="29"/>
  <c r="AJ128" i="28"/>
  <c r="AH129" i="28"/>
  <c r="AJ148" i="33"/>
  <c r="AH149" i="33"/>
  <c r="AJ145" i="32"/>
  <c r="AH146" i="32"/>
  <c r="AJ143" i="30"/>
  <c r="AH144" i="30"/>
  <c r="AJ147" i="31"/>
  <c r="AH148" i="31"/>
  <c r="AJ145" i="29"/>
  <c r="AH146" i="29"/>
  <c r="AJ129" i="28"/>
  <c r="AH130" i="28"/>
  <c r="AJ149" i="33"/>
  <c r="AH150" i="33"/>
  <c r="AJ146" i="32"/>
  <c r="AH147" i="32"/>
  <c r="AJ144" i="30"/>
  <c r="AH145" i="30"/>
  <c r="AJ148" i="31"/>
  <c r="AH149" i="31"/>
  <c r="AJ146" i="29"/>
  <c r="AH147" i="29"/>
  <c r="AJ130" i="28"/>
  <c r="AH131" i="28"/>
  <c r="AJ150" i="33"/>
  <c r="AH151" i="33"/>
  <c r="AJ147" i="32"/>
  <c r="AH148" i="32"/>
  <c r="AJ145" i="30"/>
  <c r="AH146" i="30"/>
  <c r="AJ149" i="31"/>
  <c r="AH150" i="31"/>
  <c r="AJ147" i="29"/>
  <c r="AH148" i="29"/>
  <c r="AJ131" i="28"/>
  <c r="AH132" i="28"/>
  <c r="AJ151" i="33"/>
  <c r="AH152" i="33"/>
  <c r="AJ148" i="32"/>
  <c r="AH149" i="32"/>
  <c r="AJ146" i="30"/>
  <c r="AH147" i="30"/>
  <c r="AJ150" i="31"/>
  <c r="AH151" i="31"/>
  <c r="AJ148" i="29"/>
  <c r="AH149" i="29"/>
  <c r="AJ132" i="28"/>
  <c r="AH133" i="28"/>
  <c r="AJ152" i="33"/>
  <c r="AH153" i="33"/>
  <c r="AJ149" i="32"/>
  <c r="AH150" i="32"/>
  <c r="AJ147" i="30"/>
  <c r="AH148" i="30"/>
  <c r="AJ151" i="31"/>
  <c r="AH152" i="31"/>
  <c r="AJ149" i="29"/>
  <c r="AH150" i="29"/>
  <c r="AJ133" i="28"/>
  <c r="AH134" i="28"/>
  <c r="AJ153" i="33"/>
  <c r="AH154" i="33"/>
  <c r="AJ150" i="32"/>
  <c r="AH151" i="32"/>
  <c r="AJ148" i="30"/>
  <c r="AH149" i="30"/>
  <c r="AJ152" i="31"/>
  <c r="AH153" i="31"/>
  <c r="AJ150" i="29"/>
  <c r="AH151" i="29"/>
  <c r="AJ134" i="28"/>
  <c r="AH135" i="28"/>
  <c r="AJ154" i="33"/>
  <c r="AH155" i="33"/>
  <c r="AJ151" i="32"/>
  <c r="AH152" i="32"/>
  <c r="AJ149" i="30"/>
  <c r="AH150" i="30"/>
  <c r="AJ153" i="31"/>
  <c r="AH154" i="31"/>
  <c r="AJ151" i="29"/>
  <c r="AH152" i="29"/>
  <c r="AJ135" i="28"/>
  <c r="AH136" i="28"/>
  <c r="AJ155" i="33"/>
  <c r="AH156" i="33"/>
  <c r="AJ152" i="32"/>
  <c r="AH153" i="32"/>
  <c r="AJ150" i="30"/>
  <c r="AH151" i="30"/>
  <c r="AJ154" i="31"/>
  <c r="AH155" i="31"/>
  <c r="AJ152" i="29"/>
  <c r="AH153" i="29"/>
  <c r="AJ136" i="28"/>
  <c r="AH137" i="28"/>
  <c r="AJ156" i="33"/>
  <c r="AH157" i="33"/>
  <c r="AJ153" i="32"/>
  <c r="AH154" i="32"/>
  <c r="AJ151" i="30"/>
  <c r="AH152" i="30"/>
  <c r="AJ155" i="31"/>
  <c r="AH156" i="31"/>
  <c r="AJ153" i="29"/>
  <c r="AH154" i="29"/>
  <c r="AJ137" i="28"/>
  <c r="AH138" i="28"/>
  <c r="AJ157" i="33"/>
  <c r="AH158" i="33"/>
  <c r="AJ154" i="32"/>
  <c r="AH155" i="32"/>
  <c r="AJ152" i="30"/>
  <c r="AH153" i="30"/>
  <c r="AJ156" i="31"/>
  <c r="AH157" i="31"/>
  <c r="AJ154" i="29"/>
  <c r="AH155" i="29"/>
  <c r="AJ138" i="28"/>
  <c r="AH139" i="28"/>
  <c r="AJ158" i="33"/>
  <c r="AH159" i="33"/>
  <c r="AJ155" i="32"/>
  <c r="AH156" i="32"/>
  <c r="AJ153" i="30"/>
  <c r="AH154" i="30"/>
  <c r="AJ157" i="31"/>
  <c r="AH158" i="31"/>
  <c r="AJ155" i="29"/>
  <c r="AH156" i="29"/>
  <c r="AJ139" i="28"/>
  <c r="AH140" i="28"/>
  <c r="AJ159" i="33"/>
  <c r="AH160" i="33"/>
  <c r="AJ156" i="32"/>
  <c r="AH157" i="32"/>
  <c r="AJ154" i="30"/>
  <c r="AH155" i="30"/>
  <c r="AJ158" i="31"/>
  <c r="AH159" i="31"/>
  <c r="AJ156" i="29"/>
  <c r="AH157" i="29"/>
  <c r="AJ140" i="28"/>
  <c r="AH141" i="28"/>
  <c r="AJ160" i="33"/>
  <c r="AH161" i="33"/>
  <c r="AJ157" i="32"/>
  <c r="AH158" i="32"/>
  <c r="AJ155" i="30"/>
  <c r="AH156" i="30"/>
  <c r="AJ159" i="31"/>
  <c r="AH160" i="31"/>
  <c r="AJ157" i="29"/>
  <c r="AH158" i="29"/>
  <c r="AJ141" i="28"/>
  <c r="AH142" i="28"/>
  <c r="AJ161" i="33"/>
  <c r="AH162" i="33"/>
  <c r="AJ158" i="32"/>
  <c r="AH159" i="32"/>
  <c r="AJ156" i="30"/>
  <c r="AH157" i="30"/>
  <c r="AJ160" i="31"/>
  <c r="AH161" i="31"/>
  <c r="AJ158" i="29"/>
  <c r="AH159" i="29"/>
  <c r="AJ142" i="28"/>
  <c r="AH143" i="28"/>
  <c r="AJ162" i="33"/>
  <c r="AH163" i="33"/>
  <c r="AJ159" i="32"/>
  <c r="AH160" i="32"/>
  <c r="AJ157" i="30"/>
  <c r="AH158" i="30"/>
  <c r="AJ161" i="31"/>
  <c r="AH162" i="31"/>
  <c r="AJ159" i="29"/>
  <c r="AH160" i="29"/>
  <c r="AJ143" i="28"/>
  <c r="AH144" i="28"/>
  <c r="AJ163" i="33"/>
  <c r="AH164" i="33"/>
  <c r="AJ160" i="32"/>
  <c r="AH161" i="32"/>
  <c r="AJ158" i="30"/>
  <c r="AH159" i="30"/>
  <c r="AJ162" i="31"/>
  <c r="AH163" i="31"/>
  <c r="AJ160" i="29"/>
  <c r="AH161" i="29"/>
  <c r="AJ144" i="28"/>
  <c r="AH145" i="28"/>
  <c r="AJ164" i="33"/>
  <c r="AH165" i="33"/>
  <c r="AJ161" i="32"/>
  <c r="AH162" i="32"/>
  <c r="AJ159" i="30"/>
  <c r="AH160" i="30"/>
  <c r="AJ163" i="31"/>
  <c r="AH164" i="31"/>
  <c r="AJ161" i="29"/>
  <c r="AH162" i="29"/>
  <c r="AJ145" i="28"/>
  <c r="AH146" i="28"/>
  <c r="AJ165" i="33"/>
  <c r="AH166" i="33"/>
  <c r="AJ162" i="32"/>
  <c r="AH163" i="32"/>
  <c r="AJ160" i="30"/>
  <c r="AH161" i="30"/>
  <c r="AJ164" i="31"/>
  <c r="AH165" i="31"/>
  <c r="AJ162" i="29"/>
  <c r="AH163" i="29"/>
  <c r="AJ146" i="28"/>
  <c r="AH147" i="28"/>
  <c r="AJ166" i="33"/>
  <c r="AH167" i="33"/>
  <c r="AJ163" i="32"/>
  <c r="AH164" i="32"/>
  <c r="AJ161" i="30"/>
  <c r="AH162" i="30"/>
  <c r="AJ165" i="31"/>
  <c r="AH166" i="31"/>
  <c r="AJ163" i="29"/>
  <c r="AH164" i="29"/>
  <c r="AJ147" i="28"/>
  <c r="AH148" i="28"/>
  <c r="AJ167" i="33"/>
  <c r="AH168" i="33"/>
  <c r="AJ164" i="32"/>
  <c r="AH165" i="32"/>
  <c r="AJ162" i="30"/>
  <c r="AH163" i="30"/>
  <c r="AJ166" i="31"/>
  <c r="AH167" i="31"/>
  <c r="AJ164" i="29"/>
  <c r="AH165" i="29"/>
  <c r="AJ148" i="28"/>
  <c r="AH149" i="28"/>
  <c r="AJ168" i="33"/>
  <c r="AH169" i="33"/>
  <c r="AJ165" i="32"/>
  <c r="AH166" i="32"/>
  <c r="AJ163" i="30"/>
  <c r="AH164" i="30"/>
  <c r="AJ167" i="31"/>
  <c r="AH168" i="31"/>
  <c r="AJ165" i="29"/>
  <c r="AH166" i="29"/>
  <c r="AJ149" i="28"/>
  <c r="AH150" i="28"/>
  <c r="AJ169" i="33"/>
  <c r="AH170" i="33"/>
  <c r="AJ166" i="32"/>
  <c r="AH167" i="32"/>
  <c r="AJ164" i="30"/>
  <c r="AH165" i="30"/>
  <c r="AJ168" i="31"/>
  <c r="AH169" i="31"/>
  <c r="AJ166" i="29"/>
  <c r="AH167" i="29"/>
  <c r="AJ150" i="28"/>
  <c r="AH151" i="28"/>
  <c r="AJ170" i="33"/>
  <c r="AH171" i="33"/>
  <c r="AJ167" i="32"/>
  <c r="AH168" i="32"/>
  <c r="AJ165" i="30"/>
  <c r="AH166" i="30"/>
  <c r="AJ169" i="31"/>
  <c r="AH170" i="31"/>
  <c r="AJ167" i="29"/>
  <c r="AH168" i="29"/>
  <c r="AJ151" i="28"/>
  <c r="AH152" i="28"/>
  <c r="AJ171" i="33"/>
  <c r="AH172" i="33"/>
  <c r="AJ168" i="32"/>
  <c r="AH169" i="32"/>
  <c r="AJ166" i="30"/>
  <c r="AH167" i="30"/>
  <c r="AJ170" i="31"/>
  <c r="AH171" i="31"/>
  <c r="AJ168" i="29"/>
  <c r="AH169" i="29"/>
  <c r="AJ152" i="28"/>
  <c r="AH153" i="28"/>
  <c r="AJ172" i="33"/>
  <c r="AH173" i="33"/>
  <c r="AJ169" i="32"/>
  <c r="AH170" i="32"/>
  <c r="AJ167" i="30"/>
  <c r="AH168" i="30"/>
  <c r="AJ171" i="31"/>
  <c r="AH172" i="31"/>
  <c r="AJ169" i="29"/>
  <c r="AH170" i="29"/>
  <c r="AJ153" i="28"/>
  <c r="AH154" i="28"/>
  <c r="AJ173" i="33"/>
  <c r="AH174" i="33"/>
  <c r="AJ170" i="32"/>
  <c r="AH171" i="32"/>
  <c r="AJ168" i="30"/>
  <c r="AH169" i="30"/>
  <c r="AJ172" i="31"/>
  <c r="AH173" i="31"/>
  <c r="AJ170" i="29"/>
  <c r="AH171" i="29"/>
  <c r="AJ154" i="28"/>
  <c r="AH155" i="28"/>
  <c r="AJ174" i="33"/>
  <c r="AH175" i="33"/>
  <c r="AJ171" i="32"/>
  <c r="AH172" i="32"/>
  <c r="AJ169" i="30"/>
  <c r="AH170" i="30"/>
  <c r="AJ173" i="31"/>
  <c r="AH174" i="31"/>
  <c r="AJ171" i="29"/>
  <c r="AH172" i="29"/>
  <c r="AJ155" i="28"/>
  <c r="AH156" i="28"/>
  <c r="AJ175" i="33"/>
  <c r="AH176" i="33"/>
  <c r="AJ172" i="32"/>
  <c r="AH173" i="32"/>
  <c r="AJ170" i="30"/>
  <c r="AH171" i="30"/>
  <c r="AJ174" i="31"/>
  <c r="AH175" i="31"/>
  <c r="AJ172" i="29"/>
  <c r="AH173" i="29"/>
  <c r="AJ156" i="28"/>
  <c r="AH157" i="28"/>
  <c r="AJ176" i="33"/>
  <c r="AH177" i="33"/>
  <c r="AJ173" i="32"/>
  <c r="AH174" i="32"/>
  <c r="AJ171" i="30"/>
  <c r="AH172" i="30"/>
  <c r="AJ175" i="31"/>
  <c r="AH176" i="31"/>
  <c r="AJ173" i="29"/>
  <c r="AH174" i="29"/>
  <c r="AJ157" i="28"/>
  <c r="AH158" i="28"/>
  <c r="AJ177" i="33"/>
  <c r="AH178" i="33"/>
  <c r="AJ174" i="32"/>
  <c r="AH175" i="32"/>
  <c r="AJ172" i="30"/>
  <c r="AH173" i="30"/>
  <c r="AJ176" i="31"/>
  <c r="AH177" i="31"/>
  <c r="AJ174" i="29"/>
  <c r="AH175" i="29"/>
  <c r="AJ158" i="28"/>
  <c r="AH159" i="28"/>
  <c r="AJ178" i="33"/>
  <c r="AH179" i="33"/>
  <c r="AJ175" i="32"/>
  <c r="AH176" i="32"/>
  <c r="AJ173" i="30"/>
  <c r="AH174" i="30"/>
  <c r="AJ177" i="31"/>
  <c r="AH178" i="31"/>
  <c r="AJ175" i="29"/>
  <c r="AH176" i="29"/>
  <c r="AJ159" i="28"/>
  <c r="AH160" i="28"/>
  <c r="AJ179" i="33"/>
  <c r="AH180" i="33"/>
  <c r="AJ176" i="32"/>
  <c r="AH177" i="32"/>
  <c r="AJ174" i="30"/>
  <c r="AH175" i="30"/>
  <c r="AJ178" i="31"/>
  <c r="AH179" i="31"/>
  <c r="AJ176" i="29"/>
  <c r="AH177" i="29"/>
  <c r="AJ160" i="28"/>
  <c r="AH161" i="28"/>
  <c r="AJ180" i="33"/>
  <c r="AH181" i="33"/>
  <c r="AJ177" i="32"/>
  <c r="AH178" i="32"/>
  <c r="AJ175" i="30"/>
  <c r="AH176" i="30"/>
  <c r="AJ179" i="31"/>
  <c r="AH180" i="31"/>
  <c r="AJ177" i="29"/>
  <c r="AH178" i="29"/>
  <c r="AJ161" i="28"/>
  <c r="AH162" i="28"/>
  <c r="AJ181" i="33"/>
  <c r="AH182" i="33"/>
  <c r="AJ178" i="32"/>
  <c r="AH179" i="32"/>
  <c r="AJ176" i="30"/>
  <c r="AH177" i="30"/>
  <c r="AJ180" i="31"/>
  <c r="AH181" i="31"/>
  <c r="AJ178" i="29"/>
  <c r="AH179" i="29"/>
  <c r="AJ162" i="28"/>
  <c r="AH163" i="28"/>
  <c r="AJ182" i="33"/>
  <c r="AH183" i="33"/>
  <c r="AJ179" i="32"/>
  <c r="AH180" i="32"/>
  <c r="AJ177" i="30"/>
  <c r="AH178" i="30"/>
  <c r="AJ181" i="31"/>
  <c r="AH182" i="31"/>
  <c r="AJ179" i="29"/>
  <c r="AH180" i="29"/>
  <c r="AJ163" i="28"/>
  <c r="AH164" i="28"/>
  <c r="AJ183" i="33"/>
  <c r="AH184" i="33"/>
  <c r="AJ180" i="32"/>
  <c r="AH181" i="32"/>
  <c r="AJ178" i="30"/>
  <c r="AH179" i="30"/>
  <c r="AJ182" i="31"/>
  <c r="AH183" i="31"/>
  <c r="AJ180" i="29"/>
  <c r="AH181" i="29"/>
  <c r="AJ164" i="28"/>
  <c r="AH165" i="28"/>
  <c r="AJ184" i="33"/>
  <c r="AH185" i="33"/>
  <c r="AJ181" i="32"/>
  <c r="AH182" i="32"/>
  <c r="AJ179" i="30"/>
  <c r="AH180" i="30"/>
  <c r="AJ183" i="31"/>
  <c r="AH184" i="31"/>
  <c r="AJ181" i="29"/>
  <c r="AH182" i="29"/>
  <c r="AJ165" i="28"/>
  <c r="AH166" i="28"/>
  <c r="AJ185" i="33"/>
  <c r="AH186" i="33"/>
  <c r="AJ182" i="32"/>
  <c r="AH183" i="32"/>
  <c r="AJ180" i="30"/>
  <c r="AH181" i="30"/>
  <c r="AJ184" i="31"/>
  <c r="AH185" i="31"/>
  <c r="AJ182" i="29"/>
  <c r="AH183" i="29"/>
  <c r="AJ166" i="28"/>
  <c r="AH167" i="28"/>
  <c r="AJ186" i="33"/>
  <c r="AH187" i="33"/>
  <c r="AJ183" i="32"/>
  <c r="AH184" i="32"/>
  <c r="AJ181" i="30"/>
  <c r="AH182" i="30"/>
  <c r="AJ185" i="31"/>
  <c r="AH186" i="31"/>
  <c r="AJ183" i="29"/>
  <c r="AH184" i="29"/>
  <c r="AJ167" i="28"/>
  <c r="AH168" i="28"/>
  <c r="AJ187" i="33"/>
  <c r="AH188" i="33"/>
  <c r="AJ184" i="32"/>
  <c r="AH185" i="32"/>
  <c r="AJ182" i="30"/>
  <c r="AH183" i="30"/>
  <c r="AJ186" i="31"/>
  <c r="AH187" i="31"/>
  <c r="AJ184" i="29"/>
  <c r="AH185" i="29"/>
  <c r="AJ168" i="28"/>
  <c r="AH169" i="28"/>
  <c r="AJ188" i="33"/>
  <c r="AH189" i="33"/>
  <c r="AJ185" i="32"/>
  <c r="AH186" i="32"/>
  <c r="AJ183" i="30"/>
  <c r="AH184" i="30"/>
  <c r="AJ187" i="31"/>
  <c r="AH188" i="31"/>
  <c r="AJ185" i="29"/>
  <c r="AH186" i="29"/>
  <c r="AJ169" i="28"/>
  <c r="AH170" i="28"/>
  <c r="AJ189" i="33"/>
  <c r="AH190" i="33"/>
  <c r="AJ186" i="32"/>
  <c r="AH187" i="32"/>
  <c r="AJ184" i="30"/>
  <c r="AH185" i="30"/>
  <c r="AJ188" i="31"/>
  <c r="AH189" i="31"/>
  <c r="AJ186" i="29"/>
  <c r="AH187" i="29"/>
  <c r="AJ170" i="28"/>
  <c r="AH171" i="28"/>
  <c r="AJ190" i="33"/>
  <c r="AH191" i="33"/>
  <c r="AJ187" i="32"/>
  <c r="AH188" i="32"/>
  <c r="AJ185" i="30"/>
  <c r="AH186" i="30"/>
  <c r="AJ189" i="31"/>
  <c r="AH190" i="31"/>
  <c r="AJ187" i="29"/>
  <c r="AH188" i="29"/>
  <c r="AJ171" i="28"/>
  <c r="AH172" i="28"/>
  <c r="AJ191" i="33"/>
  <c r="AH192" i="33"/>
  <c r="AJ188" i="32"/>
  <c r="AH189" i="32"/>
  <c r="AJ186" i="30"/>
  <c r="AH187" i="30"/>
  <c r="AJ190" i="31"/>
  <c r="AH191" i="31"/>
  <c r="AJ188" i="29"/>
  <c r="AH189" i="29"/>
  <c r="AJ172" i="28"/>
  <c r="AH173" i="28"/>
  <c r="AJ192" i="33"/>
  <c r="AH193" i="33"/>
  <c r="AJ189" i="32"/>
  <c r="AH190" i="32"/>
  <c r="AJ187" i="30"/>
  <c r="AH188" i="30"/>
  <c r="AJ191" i="31"/>
  <c r="AH192" i="31"/>
  <c r="AJ189" i="29"/>
  <c r="AH190" i="29"/>
  <c r="AJ173" i="28"/>
  <c r="AH174" i="28"/>
  <c r="AJ193" i="33"/>
  <c r="AH194" i="33"/>
  <c r="AJ190" i="32"/>
  <c r="AH191" i="32"/>
  <c r="AJ188" i="30"/>
  <c r="AH189" i="30"/>
  <c r="AJ192" i="31"/>
  <c r="AH193" i="31"/>
  <c r="AJ190" i="29"/>
  <c r="AH191" i="29"/>
  <c r="AJ174" i="28"/>
  <c r="AH175" i="28"/>
  <c r="AJ194" i="33"/>
  <c r="AH195" i="33"/>
  <c r="AJ191" i="32"/>
  <c r="AH192" i="32"/>
  <c r="AJ189" i="30"/>
  <c r="AH190" i="30"/>
  <c r="AJ193" i="31"/>
  <c r="AH194" i="31"/>
  <c r="AJ191" i="29"/>
  <c r="AH192" i="29"/>
  <c r="AJ175" i="28"/>
  <c r="AH176" i="28"/>
  <c r="AJ195" i="33"/>
  <c r="AH196" i="33"/>
  <c r="AJ192" i="32"/>
  <c r="AH193" i="32"/>
  <c r="AJ190" i="30"/>
  <c r="AH191" i="30"/>
  <c r="AJ194" i="31"/>
  <c r="AH195" i="31"/>
  <c r="AJ192" i="29"/>
  <c r="AH193" i="29"/>
  <c r="AJ176" i="28"/>
  <c r="AH177" i="28"/>
  <c r="AJ196" i="33"/>
  <c r="AH197" i="33"/>
  <c r="AJ193" i="32"/>
  <c r="AH194" i="32"/>
  <c r="AJ191" i="30"/>
  <c r="AH192" i="30"/>
  <c r="AJ195" i="31"/>
  <c r="AH196" i="31"/>
  <c r="AJ193" i="29"/>
  <c r="AH194" i="29"/>
  <c r="AJ177" i="28"/>
  <c r="AH178" i="28"/>
  <c r="AJ197" i="33"/>
  <c r="AH198" i="33"/>
  <c r="AJ194" i="32"/>
  <c r="AH195" i="32"/>
  <c r="AJ192" i="30"/>
  <c r="AH193" i="30"/>
  <c r="AJ193" i="30"/>
  <c r="AJ196" i="31"/>
  <c r="AH197" i="31"/>
  <c r="AJ194" i="29"/>
  <c r="AH195" i="29"/>
  <c r="AJ178" i="28"/>
  <c r="AH179" i="28"/>
  <c r="AJ198" i="33"/>
  <c r="AH199" i="33"/>
  <c r="AJ195" i="32"/>
  <c r="AH196" i="32"/>
  <c r="AH194" i="30"/>
  <c r="AJ194" i="30"/>
  <c r="AJ197" i="31"/>
  <c r="AH198" i="31"/>
  <c r="AJ195" i="29"/>
  <c r="AH196" i="29"/>
  <c r="AJ179" i="28"/>
  <c r="AH180" i="28"/>
  <c r="AJ199" i="33"/>
  <c r="AH200" i="33"/>
  <c r="AJ196" i="32"/>
  <c r="AH197" i="32"/>
  <c r="AH195" i="30"/>
  <c r="AJ198" i="31"/>
  <c r="AH199" i="31"/>
  <c r="AJ196" i="29"/>
  <c r="AH197" i="29"/>
  <c r="AJ180" i="28"/>
  <c r="AH181" i="28"/>
  <c r="AJ200" i="33"/>
  <c r="AH201" i="33"/>
  <c r="AJ197" i="32"/>
  <c r="AH198" i="32"/>
  <c r="AH196" i="30"/>
  <c r="AJ195" i="30"/>
  <c r="AJ199" i="31"/>
  <c r="AH200" i="31"/>
  <c r="AJ197" i="29"/>
  <c r="AH198" i="29"/>
  <c r="AJ181" i="28"/>
  <c r="AH182" i="28"/>
  <c r="AJ201" i="33"/>
  <c r="AH202" i="33"/>
  <c r="AJ198" i="32"/>
  <c r="AH199" i="32"/>
  <c r="AJ196" i="30"/>
  <c r="AH197" i="30"/>
  <c r="AJ200" i="31"/>
  <c r="AH201" i="31"/>
  <c r="AJ198" i="29"/>
  <c r="AH199" i="29"/>
  <c r="AJ182" i="28"/>
  <c r="AH183" i="28"/>
  <c r="AJ202" i="33"/>
  <c r="AH203" i="33"/>
  <c r="AJ199" i="32"/>
  <c r="AH200" i="32"/>
  <c r="AJ197" i="30"/>
  <c r="AH198" i="30"/>
  <c r="AJ201" i="31"/>
  <c r="AH202" i="31"/>
  <c r="AJ199" i="29"/>
  <c r="AH200" i="29"/>
  <c r="AJ183" i="28"/>
  <c r="AH184" i="28"/>
  <c r="AJ203" i="33"/>
  <c r="AH204" i="33"/>
  <c r="AJ200" i="32"/>
  <c r="AH201" i="32"/>
  <c r="AJ198" i="30"/>
  <c r="AH199" i="30"/>
  <c r="AJ202" i="31"/>
  <c r="AH203" i="31"/>
  <c r="AJ200" i="29"/>
  <c r="AH201" i="29"/>
  <c r="AJ184" i="28"/>
  <c r="AH185" i="28"/>
  <c r="AJ204" i="33"/>
  <c r="AH205" i="33"/>
  <c r="AJ201" i="32"/>
  <c r="AH202" i="32"/>
  <c r="AJ199" i="30"/>
  <c r="AH200" i="30"/>
  <c r="AJ203" i="31"/>
  <c r="AH204" i="31"/>
  <c r="AJ201" i="29"/>
  <c r="AH202" i="29"/>
  <c r="AJ185" i="28"/>
  <c r="AH186" i="28"/>
  <c r="AJ205" i="33"/>
  <c r="AH206" i="33"/>
  <c r="AJ202" i="32"/>
  <c r="AH203" i="32"/>
  <c r="AJ200" i="30"/>
  <c r="AH201" i="30"/>
  <c r="AJ204" i="31"/>
  <c r="AH205" i="31"/>
  <c r="AJ202" i="29"/>
  <c r="AH203" i="29"/>
  <c r="AJ186" i="28"/>
  <c r="AH187" i="28"/>
  <c r="AJ206" i="33"/>
  <c r="AH207" i="33"/>
  <c r="AJ203" i="32"/>
  <c r="AH204" i="32"/>
  <c r="AJ201" i="30"/>
  <c r="AH202" i="30"/>
  <c r="AJ202" i="30"/>
  <c r="AJ205" i="31"/>
  <c r="AH206" i="31"/>
  <c r="AJ203" i="29"/>
  <c r="AH204" i="29"/>
  <c r="AJ187" i="28"/>
  <c r="AH188" i="28"/>
  <c r="AJ207" i="33"/>
  <c r="AH208" i="33"/>
  <c r="AJ204" i="32"/>
  <c r="AH205" i="32"/>
  <c r="AH203" i="30"/>
  <c r="AJ203" i="30"/>
  <c r="AJ206" i="31"/>
  <c r="AH207" i="31"/>
  <c r="AJ204" i="29"/>
  <c r="AH205" i="29"/>
  <c r="AJ188" i="28"/>
  <c r="AH189" i="28"/>
  <c r="AJ208" i="33"/>
  <c r="AF6" i="33"/>
  <c r="AF8" i="33"/>
  <c r="AH209" i="33"/>
  <c r="AH210" i="33"/>
  <c r="AH211" i="33"/>
  <c r="AH212" i="33"/>
  <c r="AH213" i="33"/>
  <c r="AH214" i="33"/>
  <c r="AH215" i="33"/>
  <c r="AH216" i="33"/>
  <c r="AH217" i="33"/>
  <c r="AH218" i="33"/>
  <c r="AH219" i="33"/>
  <c r="AH220" i="33"/>
  <c r="AH221" i="33"/>
  <c r="AH222" i="33"/>
  <c r="AH223" i="33"/>
  <c r="AH224" i="33"/>
  <c r="AH225" i="33"/>
  <c r="AH226" i="33"/>
  <c r="AH227" i="33"/>
  <c r="AH228" i="33"/>
  <c r="AH229" i="33"/>
  <c r="AH230" i="33"/>
  <c r="AH231" i="33"/>
  <c r="AH232" i="33"/>
  <c r="AH233" i="33"/>
  <c r="AH234" i="33"/>
  <c r="AH235" i="33"/>
  <c r="AH236" i="33"/>
  <c r="AH237" i="33"/>
  <c r="AJ205" i="32"/>
  <c r="AH206" i="32"/>
  <c r="AH204" i="30"/>
  <c r="AJ207" i="31"/>
  <c r="AH208" i="31"/>
  <c r="AJ205" i="29"/>
  <c r="AH206" i="29"/>
  <c r="AJ189" i="28"/>
  <c r="AH190" i="28"/>
  <c r="AJ206" i="32"/>
  <c r="AH207" i="32"/>
  <c r="AH205" i="30"/>
  <c r="AJ204" i="30"/>
  <c r="AJ208" i="31"/>
  <c r="AF6" i="31"/>
  <c r="AF8" i="31"/>
  <c r="AH209" i="31"/>
  <c r="AH210" i="31"/>
  <c r="AH211" i="31"/>
  <c r="AH212" i="31"/>
  <c r="AH213" i="31"/>
  <c r="AH214" i="31"/>
  <c r="AH215" i="31"/>
  <c r="AH216" i="31"/>
  <c r="AH217" i="31"/>
  <c r="AH218" i="31"/>
  <c r="AH219" i="31"/>
  <c r="AH220" i="31"/>
  <c r="AH221" i="31"/>
  <c r="AH222" i="31"/>
  <c r="AH223" i="31"/>
  <c r="AH224" i="31"/>
  <c r="AH225" i="31"/>
  <c r="AH226" i="31"/>
  <c r="AH227" i="31"/>
  <c r="AH228" i="31"/>
  <c r="AH229" i="31"/>
  <c r="AH230" i="31"/>
  <c r="AH231" i="31"/>
  <c r="AH232" i="31"/>
  <c r="AH233" i="31"/>
  <c r="AH234" i="31"/>
  <c r="AH235" i="31"/>
  <c r="AH236" i="31"/>
  <c r="AH237" i="31"/>
  <c r="AJ206" i="29"/>
  <c r="AH207" i="29"/>
  <c r="AJ190" i="28"/>
  <c r="AH191" i="28"/>
  <c r="AJ207" i="32"/>
  <c r="AH208" i="32"/>
  <c r="AJ205" i="30"/>
  <c r="AH206" i="30"/>
  <c r="AJ207" i="29"/>
  <c r="AH208" i="29"/>
  <c r="AJ191" i="28"/>
  <c r="AH192" i="28"/>
  <c r="AJ208" i="32"/>
  <c r="AF6" i="32"/>
  <c r="AF8" i="32"/>
  <c r="AH209" i="32"/>
  <c r="AH210" i="32"/>
  <c r="AH211" i="32"/>
  <c r="AH212" i="32"/>
  <c r="AH213" i="32"/>
  <c r="AH214" i="32"/>
  <c r="AH215" i="32"/>
  <c r="AH216" i="32"/>
  <c r="AH217" i="32"/>
  <c r="AH218" i="32"/>
  <c r="AH219" i="32"/>
  <c r="AH220" i="32"/>
  <c r="AH221" i="32"/>
  <c r="AH222" i="32"/>
  <c r="AH223" i="32"/>
  <c r="AH224" i="32"/>
  <c r="AH225" i="32"/>
  <c r="AH226" i="32"/>
  <c r="AH227" i="32"/>
  <c r="AH228" i="32"/>
  <c r="AH229" i="32"/>
  <c r="AH230" i="32"/>
  <c r="AH231" i="32"/>
  <c r="AH232" i="32"/>
  <c r="AH233" i="32"/>
  <c r="AH234" i="32"/>
  <c r="AH235" i="32"/>
  <c r="AH236" i="32"/>
  <c r="AH237" i="32"/>
  <c r="AJ206" i="30"/>
  <c r="AH207" i="30"/>
  <c r="AJ207" i="30"/>
  <c r="AJ208" i="29"/>
  <c r="AF6" i="29"/>
  <c r="AF8" i="29"/>
  <c r="AH209" i="29"/>
  <c r="AH210" i="29"/>
  <c r="AH211" i="29"/>
  <c r="AH212" i="29"/>
  <c r="AH213" i="29"/>
  <c r="AH214" i="29"/>
  <c r="AH215" i="29"/>
  <c r="AH216" i="29"/>
  <c r="AH217" i="29"/>
  <c r="AH218" i="29"/>
  <c r="AH219" i="29"/>
  <c r="AH220" i="29"/>
  <c r="AH221" i="29"/>
  <c r="AH222" i="29"/>
  <c r="AH223" i="29"/>
  <c r="AH224" i="29"/>
  <c r="AH225" i="29"/>
  <c r="AH226" i="29"/>
  <c r="AH227" i="29"/>
  <c r="AH228" i="29"/>
  <c r="AH229" i="29"/>
  <c r="AH230" i="29"/>
  <c r="AH231" i="29"/>
  <c r="AH232" i="29"/>
  <c r="AH233" i="29"/>
  <c r="AH234" i="29"/>
  <c r="AH235" i="29"/>
  <c r="AH236" i="29"/>
  <c r="AH237" i="29"/>
  <c r="AJ192" i="28"/>
  <c r="AH193" i="28"/>
  <c r="AH208" i="30"/>
  <c r="AJ193" i="28"/>
  <c r="AH194" i="28"/>
  <c r="AH209" i="30"/>
  <c r="AH210" i="30"/>
  <c r="AH211" i="30"/>
  <c r="AH212" i="30"/>
  <c r="AH213" i="30"/>
  <c r="AH214" i="30"/>
  <c r="AH215" i="30"/>
  <c r="AH216" i="30"/>
  <c r="AH217" i="30"/>
  <c r="AH218" i="30"/>
  <c r="AH219" i="30"/>
  <c r="AH220" i="30"/>
  <c r="AH221" i="30"/>
  <c r="AH222" i="30"/>
  <c r="AH223" i="30"/>
  <c r="AH224" i="30"/>
  <c r="AH225" i="30"/>
  <c r="AH226" i="30"/>
  <c r="AH227" i="30"/>
  <c r="AH228" i="30"/>
  <c r="AH229" i="30"/>
  <c r="AH230" i="30"/>
  <c r="AH231" i="30"/>
  <c r="AH232" i="30"/>
  <c r="AH233" i="30"/>
  <c r="AH234" i="30"/>
  <c r="AH235" i="30"/>
  <c r="AH236" i="30"/>
  <c r="AH237" i="30"/>
  <c r="AJ208" i="30"/>
  <c r="AF6" i="30"/>
  <c r="AF8" i="30"/>
  <c r="AJ194" i="28"/>
  <c r="AH195" i="28"/>
  <c r="F79" i="32"/>
  <c r="R79" i="32"/>
  <c r="A179" i="25"/>
  <c r="F8" i="33"/>
  <c r="R8" i="33"/>
  <c r="F9" i="33"/>
  <c r="R9" i="33"/>
  <c r="F10" i="33"/>
  <c r="R10" i="33"/>
  <c r="F11" i="33"/>
  <c r="R11" i="33"/>
  <c r="F12" i="33"/>
  <c r="R12" i="33"/>
  <c r="F13" i="33"/>
  <c r="R13" i="33"/>
  <c r="F14" i="33"/>
  <c r="R14" i="33"/>
  <c r="F15" i="33"/>
  <c r="R15" i="33"/>
  <c r="F16" i="33"/>
  <c r="R16" i="33"/>
  <c r="F17" i="33"/>
  <c r="R17" i="33"/>
  <c r="F79" i="31"/>
  <c r="R79" i="31"/>
  <c r="AJ195" i="28"/>
  <c r="AH196" i="28"/>
  <c r="Q8" i="20"/>
  <c r="N27" i="26"/>
  <c r="O28" i="26"/>
  <c r="N28" i="26"/>
  <c r="O13" i="26"/>
  <c r="N7" i="26"/>
  <c r="O8" i="26"/>
  <c r="N8" i="26"/>
  <c r="N26" i="26"/>
  <c r="O27" i="26"/>
  <c r="O12" i="26"/>
  <c r="N6" i="26"/>
  <c r="K28" i="26"/>
  <c r="K27" i="26"/>
  <c r="K13" i="26"/>
  <c r="K12" i="26"/>
  <c r="C33" i="26"/>
  <c r="C32" i="26"/>
  <c r="C28" i="26"/>
  <c r="C27" i="26"/>
  <c r="C23" i="26"/>
  <c r="C22" i="26"/>
  <c r="C18" i="26"/>
  <c r="C17" i="26"/>
  <c r="C13" i="26"/>
  <c r="C12" i="26"/>
  <c r="K8" i="26"/>
  <c r="K7" i="26"/>
  <c r="G33" i="26"/>
  <c r="G32" i="26"/>
  <c r="G18" i="26"/>
  <c r="G13" i="26"/>
  <c r="G12" i="26"/>
  <c r="G28" i="26"/>
  <c r="G27" i="26"/>
  <c r="G23" i="26"/>
  <c r="G22" i="26"/>
  <c r="G17" i="26"/>
  <c r="O7" i="26"/>
  <c r="A180" i="25"/>
  <c r="F80" i="31"/>
  <c r="R80" i="31"/>
  <c r="F80" i="32"/>
  <c r="R80" i="32"/>
  <c r="AJ196" i="28"/>
  <c r="AH197" i="28"/>
  <c r="W3" i="20"/>
  <c r="AH3" i="20"/>
  <c r="C4" i="20"/>
  <c r="K31" i="20"/>
  <c r="Y31" i="20"/>
  <c r="W4" i="20"/>
  <c r="AH4" i="20"/>
  <c r="W5" i="20"/>
  <c r="AH5" i="20"/>
  <c r="N8" i="20"/>
  <c r="P8" i="20"/>
  <c r="Y8" i="20"/>
  <c r="Z8" i="20"/>
  <c r="AA8" i="20"/>
  <c r="AB8" i="20"/>
  <c r="AI8" i="20"/>
  <c r="N9" i="20"/>
  <c r="P9" i="20"/>
  <c r="Y9" i="20"/>
  <c r="Z9" i="20"/>
  <c r="AA9" i="20"/>
  <c r="AB9" i="20"/>
  <c r="AF9" i="20"/>
  <c r="AI9" i="20"/>
  <c r="N10" i="20"/>
  <c r="P10" i="20"/>
  <c r="AF10" i="20"/>
  <c r="AI10" i="20"/>
  <c r="AF11" i="20"/>
  <c r="AI11" i="20"/>
  <c r="N12" i="20"/>
  <c r="P12" i="20"/>
  <c r="AF12" i="20"/>
  <c r="AI12" i="20"/>
  <c r="N13" i="20"/>
  <c r="P13" i="20"/>
  <c r="AF13" i="20"/>
  <c r="AI13" i="20"/>
  <c r="N14" i="20"/>
  <c r="P14" i="20"/>
  <c r="Y14" i="20"/>
  <c r="Z14" i="20"/>
  <c r="AA14" i="20"/>
  <c r="AB14" i="20"/>
  <c r="AF14" i="20"/>
  <c r="AI14" i="20"/>
  <c r="N15" i="20"/>
  <c r="P15" i="20"/>
  <c r="AF15" i="20"/>
  <c r="AI15" i="20"/>
  <c r="N16" i="20"/>
  <c r="P16" i="20"/>
  <c r="AF16" i="20"/>
  <c r="AI16" i="20"/>
  <c r="N17" i="20"/>
  <c r="P17" i="20"/>
  <c r="Y17" i="20"/>
  <c r="Z17" i="20"/>
  <c r="AA17" i="20"/>
  <c r="AB17" i="20"/>
  <c r="AF17" i="20"/>
  <c r="AI17" i="20"/>
  <c r="N18" i="20"/>
  <c r="P18" i="20"/>
  <c r="AF18" i="20"/>
  <c r="AI18" i="20"/>
  <c r="N19" i="20"/>
  <c r="P19" i="20"/>
  <c r="Y19" i="20"/>
  <c r="Z19" i="20"/>
  <c r="AA19" i="20"/>
  <c r="AB19" i="20"/>
  <c r="AF19" i="20"/>
  <c r="AI19" i="20"/>
  <c r="N20" i="20"/>
  <c r="P20" i="20"/>
  <c r="AF20" i="20"/>
  <c r="AI20" i="20"/>
  <c r="N21" i="20"/>
  <c r="P21" i="20"/>
  <c r="AF21" i="20"/>
  <c r="AI21" i="20"/>
  <c r="N22" i="20"/>
  <c r="P22" i="20"/>
  <c r="AF22" i="20"/>
  <c r="AI22" i="20"/>
  <c r="N23" i="20"/>
  <c r="P23" i="20"/>
  <c r="AF23" i="20"/>
  <c r="AI23" i="20"/>
  <c r="N24" i="20"/>
  <c r="P24" i="20"/>
  <c r="AF24" i="20"/>
  <c r="AI24" i="20"/>
  <c r="N25" i="20"/>
  <c r="P25" i="20"/>
  <c r="Y25" i="20"/>
  <c r="Z25" i="20"/>
  <c r="AA25" i="20"/>
  <c r="AB25" i="20"/>
  <c r="AF25" i="20"/>
  <c r="AI25" i="20"/>
  <c r="N26" i="20"/>
  <c r="P26" i="20"/>
  <c r="Y26" i="20"/>
  <c r="Z26" i="20"/>
  <c r="AA26" i="20"/>
  <c r="AB26" i="20"/>
  <c r="AF26" i="20"/>
  <c r="AI26" i="20"/>
  <c r="N27" i="20"/>
  <c r="P27" i="20"/>
  <c r="AF27" i="20"/>
  <c r="AI27" i="20"/>
  <c r="N28" i="20"/>
  <c r="P28" i="20"/>
  <c r="AF28" i="20"/>
  <c r="AI28" i="20"/>
  <c r="N29" i="20"/>
  <c r="P29" i="20"/>
  <c r="AF29" i="20"/>
  <c r="AI29" i="20"/>
  <c r="N30" i="20"/>
  <c r="P30" i="20"/>
  <c r="AF30" i="20"/>
  <c r="AI30" i="20"/>
  <c r="N31" i="20"/>
  <c r="P31" i="20"/>
  <c r="AF31" i="20"/>
  <c r="AI31" i="20"/>
  <c r="N32" i="20"/>
  <c r="P32" i="20"/>
  <c r="Y32" i="20"/>
  <c r="Z32" i="20"/>
  <c r="AA32" i="20"/>
  <c r="AB32" i="20"/>
  <c r="AF32" i="20"/>
  <c r="AI32" i="20"/>
  <c r="N33" i="20"/>
  <c r="P33" i="20"/>
  <c r="AF33" i="20"/>
  <c r="AI33" i="20"/>
  <c r="N34" i="20"/>
  <c r="P34" i="20"/>
  <c r="AF34" i="20"/>
  <c r="AI34" i="20"/>
  <c r="N35" i="20"/>
  <c r="P35" i="20"/>
  <c r="Y35" i="20"/>
  <c r="Z35" i="20"/>
  <c r="AA35" i="20"/>
  <c r="AB35" i="20"/>
  <c r="AF35" i="20"/>
  <c r="AI35" i="20"/>
  <c r="N36" i="20"/>
  <c r="P36" i="20"/>
  <c r="AF36" i="20"/>
  <c r="AI36" i="20"/>
  <c r="N37" i="20"/>
  <c r="P37" i="20"/>
  <c r="AF37" i="20"/>
  <c r="AI37" i="20"/>
  <c r="N38" i="20"/>
  <c r="P38" i="20"/>
  <c r="AF38" i="20"/>
  <c r="AI38" i="20"/>
  <c r="N39" i="20"/>
  <c r="P39" i="20"/>
  <c r="Y39" i="20"/>
  <c r="Z39" i="20"/>
  <c r="AA39" i="20"/>
  <c r="AB39" i="20"/>
  <c r="AF39" i="20"/>
  <c r="AI39" i="20"/>
  <c r="N40" i="20"/>
  <c r="P40" i="20"/>
  <c r="AF40" i="20"/>
  <c r="AI40" i="20"/>
  <c r="N41" i="20"/>
  <c r="P41" i="20"/>
  <c r="Y41" i="20"/>
  <c r="Z41" i="20"/>
  <c r="AA41" i="20"/>
  <c r="AB41" i="20"/>
  <c r="AF41" i="20"/>
  <c r="AI41" i="20"/>
  <c r="N42" i="20"/>
  <c r="P42" i="20"/>
  <c r="Y42" i="20"/>
  <c r="Z42" i="20"/>
  <c r="AA42" i="20"/>
  <c r="AB42" i="20"/>
  <c r="AF42" i="20"/>
  <c r="AI42" i="20"/>
  <c r="N43" i="20"/>
  <c r="P43" i="20"/>
  <c r="Y43" i="20"/>
  <c r="Z43" i="20"/>
  <c r="AA43" i="20"/>
  <c r="AB43" i="20"/>
  <c r="AF43" i="20"/>
  <c r="AI43" i="20"/>
  <c r="N44" i="20"/>
  <c r="P44" i="20"/>
  <c r="AF44" i="20"/>
  <c r="AI44" i="20"/>
  <c r="N45" i="20"/>
  <c r="P45" i="20"/>
  <c r="Y45" i="20"/>
  <c r="Z45" i="20"/>
  <c r="AA45" i="20"/>
  <c r="AB45" i="20"/>
  <c r="AF45" i="20"/>
  <c r="AI45" i="20"/>
  <c r="N46" i="20"/>
  <c r="P46" i="20"/>
  <c r="AF46" i="20"/>
  <c r="AI46" i="20"/>
  <c r="N47" i="20"/>
  <c r="P47" i="20"/>
  <c r="AF47" i="20"/>
  <c r="AI47" i="20"/>
  <c r="N48" i="20"/>
  <c r="P48" i="20"/>
  <c r="AF48" i="20"/>
  <c r="AI48" i="20"/>
  <c r="N49" i="20"/>
  <c r="P49" i="20"/>
  <c r="AF49" i="20"/>
  <c r="AI49" i="20"/>
  <c r="N50" i="20"/>
  <c r="P50" i="20"/>
  <c r="AF50" i="20"/>
  <c r="AI50" i="20"/>
  <c r="N51" i="20"/>
  <c r="P51" i="20"/>
  <c r="AF51" i="20"/>
  <c r="AI51" i="20"/>
  <c r="N52" i="20"/>
  <c r="P52" i="20"/>
  <c r="AF52" i="20"/>
  <c r="AI52" i="20"/>
  <c r="N53" i="20"/>
  <c r="P53" i="20"/>
  <c r="AF53" i="20"/>
  <c r="AI53" i="20"/>
  <c r="N54" i="20"/>
  <c r="P54" i="20"/>
  <c r="Y54" i="20"/>
  <c r="Z54" i="20"/>
  <c r="AA54" i="20"/>
  <c r="AB54" i="20"/>
  <c r="AF54" i="20"/>
  <c r="AI54" i="20"/>
  <c r="N55" i="20"/>
  <c r="P55" i="20"/>
  <c r="AF55" i="20"/>
  <c r="AI55" i="20"/>
  <c r="N56" i="20"/>
  <c r="P56" i="20"/>
  <c r="AF56" i="20"/>
  <c r="AI56" i="20"/>
  <c r="N57" i="20"/>
  <c r="P57" i="20"/>
  <c r="Y57" i="20"/>
  <c r="Z57" i="20"/>
  <c r="AA57" i="20"/>
  <c r="AB57" i="20"/>
  <c r="AF57" i="20"/>
  <c r="AI57" i="20"/>
  <c r="N58" i="20"/>
  <c r="P58" i="20"/>
  <c r="AF58" i="20"/>
  <c r="AI58" i="20"/>
  <c r="N59" i="20"/>
  <c r="P59" i="20"/>
  <c r="AF59" i="20"/>
  <c r="AI59" i="20"/>
  <c r="N60" i="20"/>
  <c r="P60" i="20"/>
  <c r="AF60" i="20"/>
  <c r="AI60" i="20"/>
  <c r="N61" i="20"/>
  <c r="P61" i="20"/>
  <c r="Y61" i="20"/>
  <c r="Z61" i="20"/>
  <c r="AA61" i="20"/>
  <c r="AB61" i="20"/>
  <c r="AF61" i="20"/>
  <c r="AI61" i="20"/>
  <c r="N62" i="20"/>
  <c r="P62" i="20"/>
  <c r="AF62" i="20"/>
  <c r="AI62" i="20"/>
  <c r="N63" i="20"/>
  <c r="P63" i="20"/>
  <c r="Y63" i="20"/>
  <c r="Z63" i="20"/>
  <c r="AA63" i="20"/>
  <c r="AB63" i="20"/>
  <c r="AF63" i="20"/>
  <c r="AI63" i="20"/>
  <c r="N64" i="20"/>
  <c r="P64" i="20"/>
  <c r="Y64" i="20"/>
  <c r="Z64" i="20"/>
  <c r="AA64" i="20"/>
  <c r="AB64" i="20"/>
  <c r="AF64" i="20"/>
  <c r="AI64" i="20"/>
  <c r="N65" i="20"/>
  <c r="P65" i="20"/>
  <c r="AF65" i="20"/>
  <c r="AI65" i="20"/>
  <c r="N66" i="20"/>
  <c r="P66" i="20"/>
  <c r="Y66" i="20"/>
  <c r="Z66" i="20"/>
  <c r="AA66" i="20"/>
  <c r="AB66" i="20"/>
  <c r="AF66" i="20"/>
  <c r="AI66" i="20"/>
  <c r="N67" i="20"/>
  <c r="P67" i="20"/>
  <c r="Y67" i="20"/>
  <c r="Z67" i="20"/>
  <c r="AA67" i="20"/>
  <c r="AB67" i="20"/>
  <c r="AF67" i="20"/>
  <c r="AI67" i="20"/>
  <c r="N68" i="20"/>
  <c r="P68" i="20"/>
  <c r="Y68" i="20"/>
  <c r="Z68" i="20"/>
  <c r="AA68" i="20"/>
  <c r="AB68" i="20"/>
  <c r="AF68" i="20"/>
  <c r="AI68" i="20"/>
  <c r="N69" i="20"/>
  <c r="P69" i="20"/>
  <c r="AF69" i="20"/>
  <c r="AI69" i="20"/>
  <c r="N70" i="20"/>
  <c r="P70" i="20"/>
  <c r="Y70" i="20"/>
  <c r="Z70" i="20"/>
  <c r="AA70" i="20"/>
  <c r="AB70" i="20"/>
  <c r="AF70" i="20"/>
  <c r="AI70" i="20"/>
  <c r="N71" i="20"/>
  <c r="P71" i="20"/>
  <c r="AF71" i="20"/>
  <c r="AI71" i="20"/>
  <c r="N72" i="20"/>
  <c r="P72" i="20"/>
  <c r="Y72" i="20"/>
  <c r="Z72" i="20"/>
  <c r="AA72" i="20"/>
  <c r="AB72" i="20"/>
  <c r="AF72" i="20"/>
  <c r="AI72" i="20"/>
  <c r="N73" i="20"/>
  <c r="P73" i="20"/>
  <c r="AF73" i="20"/>
  <c r="AI73" i="20"/>
  <c r="N74" i="20"/>
  <c r="P74" i="20"/>
  <c r="Y74" i="20"/>
  <c r="Z74" i="20"/>
  <c r="AA74" i="20"/>
  <c r="AB74" i="20"/>
  <c r="AF74" i="20"/>
  <c r="AI74" i="20"/>
  <c r="N75" i="20"/>
  <c r="P75" i="20"/>
  <c r="Y75" i="20"/>
  <c r="Z75" i="20"/>
  <c r="AA75" i="20"/>
  <c r="AB75" i="20"/>
  <c r="AF75" i="20"/>
  <c r="AI75" i="20"/>
  <c r="N76" i="20"/>
  <c r="P76" i="20"/>
  <c r="AF76" i="20"/>
  <c r="AI76" i="20"/>
  <c r="N77" i="20"/>
  <c r="P77" i="20"/>
  <c r="Y77" i="20"/>
  <c r="Z77" i="20"/>
  <c r="AA77" i="20"/>
  <c r="AB77" i="20"/>
  <c r="AF77" i="20"/>
  <c r="AI77" i="20"/>
  <c r="N78" i="20"/>
  <c r="P78" i="20"/>
  <c r="Y78" i="20"/>
  <c r="Z78" i="20"/>
  <c r="AA78" i="20"/>
  <c r="AB78" i="20"/>
  <c r="AF78" i="20"/>
  <c r="AI78" i="20"/>
  <c r="N79" i="20"/>
  <c r="P79" i="20"/>
  <c r="AF79" i="20"/>
  <c r="AI79" i="20"/>
  <c r="N80" i="20"/>
  <c r="P80" i="20"/>
  <c r="Y80" i="20"/>
  <c r="Z80" i="20"/>
  <c r="AA80" i="20"/>
  <c r="AB80" i="20"/>
  <c r="AF80" i="20"/>
  <c r="AI80" i="20"/>
  <c r="N81" i="20"/>
  <c r="P81" i="20"/>
  <c r="AF81" i="20"/>
  <c r="AI81" i="20"/>
  <c r="N82" i="20"/>
  <c r="P82" i="20"/>
  <c r="Y82" i="20"/>
  <c r="Z82" i="20"/>
  <c r="AA82" i="20"/>
  <c r="AB82" i="20"/>
  <c r="AF82" i="20"/>
  <c r="AI82" i="20"/>
  <c r="N83" i="20"/>
  <c r="P83" i="20"/>
  <c r="Y83" i="20"/>
  <c r="Z83" i="20"/>
  <c r="AA83" i="20"/>
  <c r="AB83" i="20"/>
  <c r="AF83" i="20"/>
  <c r="AI83" i="20"/>
  <c r="N84" i="20"/>
  <c r="P84" i="20"/>
  <c r="Y84" i="20"/>
  <c r="Z84" i="20"/>
  <c r="AA84" i="20"/>
  <c r="AB84" i="20"/>
  <c r="AF84" i="20"/>
  <c r="AI84" i="20"/>
  <c r="N85" i="20"/>
  <c r="P85" i="20"/>
  <c r="AF85" i="20"/>
  <c r="AI85" i="20"/>
  <c r="N86" i="20"/>
  <c r="P86" i="20"/>
  <c r="Y86" i="20"/>
  <c r="Z86" i="20"/>
  <c r="AA86" i="20"/>
  <c r="AB86" i="20"/>
  <c r="AF86" i="20"/>
  <c r="AI86" i="20"/>
  <c r="N87" i="20"/>
  <c r="P87" i="20"/>
  <c r="Y87" i="20"/>
  <c r="Z87" i="20"/>
  <c r="AA87" i="20"/>
  <c r="AB87" i="20"/>
  <c r="AF87" i="20"/>
  <c r="AI87" i="20"/>
  <c r="N88" i="20"/>
  <c r="P88" i="20"/>
  <c r="Y88" i="20"/>
  <c r="Z88" i="20"/>
  <c r="AA88" i="20"/>
  <c r="AB88" i="20"/>
  <c r="AF88" i="20"/>
  <c r="AI88" i="20"/>
  <c r="N89" i="20"/>
  <c r="P89" i="20"/>
  <c r="Y89" i="20"/>
  <c r="Z89" i="20"/>
  <c r="AA89" i="20"/>
  <c r="AB89" i="20"/>
  <c r="AF89" i="20"/>
  <c r="AI89" i="20"/>
  <c r="N90" i="20"/>
  <c r="P90" i="20"/>
  <c r="Y90" i="20"/>
  <c r="Z90" i="20"/>
  <c r="AA90" i="20"/>
  <c r="AB90" i="20"/>
  <c r="AF90" i="20"/>
  <c r="AI90" i="20"/>
  <c r="N91" i="20"/>
  <c r="P91" i="20"/>
  <c r="Y91" i="20"/>
  <c r="Z91" i="20"/>
  <c r="AA91" i="20"/>
  <c r="AB91" i="20"/>
  <c r="AF91" i="20"/>
  <c r="AI91" i="20"/>
  <c r="N92" i="20"/>
  <c r="P92" i="20"/>
  <c r="Y92" i="20"/>
  <c r="Z92" i="20"/>
  <c r="AA92" i="20"/>
  <c r="AB92" i="20"/>
  <c r="AF92" i="20"/>
  <c r="AI92" i="20"/>
  <c r="N93" i="20"/>
  <c r="P93" i="20"/>
  <c r="Y93" i="20"/>
  <c r="Z93" i="20"/>
  <c r="AA93" i="20"/>
  <c r="AB93" i="20"/>
  <c r="AF93" i="20"/>
  <c r="AI93" i="20"/>
  <c r="N94" i="20"/>
  <c r="P94" i="20"/>
  <c r="Y94" i="20"/>
  <c r="Z94" i="20"/>
  <c r="AA94" i="20"/>
  <c r="AB94" i="20"/>
  <c r="AF94" i="20"/>
  <c r="AI94" i="20"/>
  <c r="N95" i="20"/>
  <c r="P95" i="20"/>
  <c r="Y95" i="20"/>
  <c r="Z95" i="20"/>
  <c r="AA95" i="20"/>
  <c r="AB95" i="20"/>
  <c r="AF95" i="20"/>
  <c r="AI95" i="20"/>
  <c r="N96" i="20"/>
  <c r="P96" i="20"/>
  <c r="Y96" i="20"/>
  <c r="Z96" i="20"/>
  <c r="AA96" i="20"/>
  <c r="AB96" i="20"/>
  <c r="AF96" i="20"/>
  <c r="AI96" i="20"/>
  <c r="N97" i="20"/>
  <c r="P97" i="20"/>
  <c r="Y97" i="20"/>
  <c r="Z97" i="20"/>
  <c r="AA97" i="20"/>
  <c r="AB97" i="20"/>
  <c r="AF97" i="20"/>
  <c r="AI97" i="20"/>
  <c r="N98" i="20"/>
  <c r="P98" i="20"/>
  <c r="Y98" i="20"/>
  <c r="Z98" i="20"/>
  <c r="AA98" i="20"/>
  <c r="AB98" i="20"/>
  <c r="AF98" i="20"/>
  <c r="AI98" i="20"/>
  <c r="N99" i="20"/>
  <c r="P99" i="20"/>
  <c r="Y99" i="20"/>
  <c r="Z99" i="20"/>
  <c r="AA99" i="20"/>
  <c r="AB99" i="20"/>
  <c r="AF99" i="20"/>
  <c r="AI99" i="20"/>
  <c r="N100" i="20"/>
  <c r="P100" i="20"/>
  <c r="Y100" i="20"/>
  <c r="Z100" i="20"/>
  <c r="AA100" i="20"/>
  <c r="AB100" i="20"/>
  <c r="AF100" i="20"/>
  <c r="AI100" i="20"/>
  <c r="N101" i="20"/>
  <c r="P101" i="20"/>
  <c r="Y101" i="20"/>
  <c r="Z101" i="20"/>
  <c r="AA101" i="20"/>
  <c r="AB101" i="20"/>
  <c r="AF101" i="20"/>
  <c r="AI101" i="20"/>
  <c r="N102" i="20"/>
  <c r="P102" i="20"/>
  <c r="Y102" i="20"/>
  <c r="Z102" i="20"/>
  <c r="AA102" i="20"/>
  <c r="AB102" i="20"/>
  <c r="AF102" i="20"/>
  <c r="AI102" i="20"/>
  <c r="N103" i="20"/>
  <c r="P103" i="20"/>
  <c r="Y103" i="20"/>
  <c r="Z103" i="20"/>
  <c r="AA103" i="20"/>
  <c r="AB103" i="20"/>
  <c r="AF103" i="20"/>
  <c r="AI103" i="20"/>
  <c r="N104" i="20"/>
  <c r="P104" i="20"/>
  <c r="Y104" i="20"/>
  <c r="Z104" i="20"/>
  <c r="AA104" i="20"/>
  <c r="AB104" i="20"/>
  <c r="AF104" i="20"/>
  <c r="AI104" i="20"/>
  <c r="N105" i="20"/>
  <c r="P105" i="20"/>
  <c r="Y105" i="20"/>
  <c r="Z105" i="20"/>
  <c r="AA105" i="20"/>
  <c r="AB105" i="20"/>
  <c r="AF105" i="20"/>
  <c r="AI105" i="20"/>
  <c r="N106" i="20"/>
  <c r="P106" i="20"/>
  <c r="Y106" i="20"/>
  <c r="Z106" i="20"/>
  <c r="AA106" i="20"/>
  <c r="AB106" i="20"/>
  <c r="AF106" i="20"/>
  <c r="AI106" i="20"/>
  <c r="N107" i="20"/>
  <c r="P107" i="20"/>
  <c r="Y107" i="20"/>
  <c r="Z107" i="20"/>
  <c r="AA107" i="20"/>
  <c r="AB107" i="20"/>
  <c r="AF107" i="20"/>
  <c r="AI107" i="20"/>
  <c r="N108" i="20"/>
  <c r="P108" i="20"/>
  <c r="Y108" i="20"/>
  <c r="Z108" i="20"/>
  <c r="AA108" i="20"/>
  <c r="AB108" i="20"/>
  <c r="AF108" i="20"/>
  <c r="AI108" i="20"/>
  <c r="N109" i="20"/>
  <c r="P109" i="20"/>
  <c r="Y109" i="20"/>
  <c r="Z109" i="20"/>
  <c r="AA109" i="20"/>
  <c r="AB109" i="20"/>
  <c r="AF109" i="20"/>
  <c r="AI109" i="20"/>
  <c r="N110" i="20"/>
  <c r="P110" i="20"/>
  <c r="Y110" i="20"/>
  <c r="Z110" i="20"/>
  <c r="AA110" i="20"/>
  <c r="AB110" i="20"/>
  <c r="AF110" i="20"/>
  <c r="AI110" i="20"/>
  <c r="N111" i="20"/>
  <c r="P111" i="20"/>
  <c r="Y111" i="20"/>
  <c r="Z111" i="20"/>
  <c r="AA111" i="20"/>
  <c r="AB111" i="20"/>
  <c r="AF111" i="20"/>
  <c r="AI111" i="20"/>
  <c r="N112" i="20"/>
  <c r="P112" i="20"/>
  <c r="Y112" i="20"/>
  <c r="Z112" i="20"/>
  <c r="AA112" i="20"/>
  <c r="AB112" i="20"/>
  <c r="AF112" i="20"/>
  <c r="AI112" i="20"/>
  <c r="N113" i="20"/>
  <c r="P113" i="20"/>
  <c r="Y113" i="20"/>
  <c r="Z113" i="20"/>
  <c r="AA113" i="20"/>
  <c r="AB113" i="20"/>
  <c r="AF113" i="20"/>
  <c r="AI113" i="20"/>
  <c r="N114" i="20"/>
  <c r="P114" i="20"/>
  <c r="Y114" i="20"/>
  <c r="Z114" i="20"/>
  <c r="AA114" i="20"/>
  <c r="AB114" i="20"/>
  <c r="AF114" i="20"/>
  <c r="AI114" i="20"/>
  <c r="N115" i="20"/>
  <c r="P115" i="20"/>
  <c r="Y115" i="20"/>
  <c r="Z115" i="20"/>
  <c r="AA115" i="20"/>
  <c r="AB115" i="20"/>
  <c r="AF115" i="20"/>
  <c r="AI115" i="20"/>
  <c r="N116" i="20"/>
  <c r="P116" i="20"/>
  <c r="Y116" i="20"/>
  <c r="Z116" i="20"/>
  <c r="AA116" i="20"/>
  <c r="AB116" i="20"/>
  <c r="AF116" i="20"/>
  <c r="AI116" i="20"/>
  <c r="N117" i="20"/>
  <c r="P117" i="20"/>
  <c r="Y117" i="20"/>
  <c r="Z117" i="20"/>
  <c r="AA117" i="20"/>
  <c r="AB117" i="20"/>
  <c r="AF117" i="20"/>
  <c r="AI117" i="20"/>
  <c r="N118" i="20"/>
  <c r="P118" i="20"/>
  <c r="Y118" i="20"/>
  <c r="Z118" i="20"/>
  <c r="AA118" i="20"/>
  <c r="AB118" i="20"/>
  <c r="AF118" i="20"/>
  <c r="AI118" i="20"/>
  <c r="N119" i="20"/>
  <c r="P119" i="20"/>
  <c r="Y119" i="20"/>
  <c r="Z119" i="20"/>
  <c r="AA119" i="20"/>
  <c r="AB119" i="20"/>
  <c r="AF119" i="20"/>
  <c r="AI119" i="20"/>
  <c r="N120" i="20"/>
  <c r="P120" i="20"/>
  <c r="Y120" i="20"/>
  <c r="Z120" i="20"/>
  <c r="AA120" i="20"/>
  <c r="AB120" i="20"/>
  <c r="AF120" i="20"/>
  <c r="AI120" i="20"/>
  <c r="N121" i="20"/>
  <c r="P121" i="20"/>
  <c r="Y121" i="20"/>
  <c r="Z121" i="20"/>
  <c r="AA121" i="20"/>
  <c r="AB121" i="20"/>
  <c r="AF121" i="20"/>
  <c r="AI121" i="20"/>
  <c r="N122" i="20"/>
  <c r="P122" i="20"/>
  <c r="Y122" i="20"/>
  <c r="Z122" i="20"/>
  <c r="AA122" i="20"/>
  <c r="AB122" i="20"/>
  <c r="AF122" i="20"/>
  <c r="AI122" i="20"/>
  <c r="N123" i="20"/>
  <c r="P123" i="20"/>
  <c r="Y123" i="20"/>
  <c r="Z123" i="20"/>
  <c r="AA123" i="20"/>
  <c r="AB123" i="20"/>
  <c r="AF123" i="20"/>
  <c r="AI123" i="20"/>
  <c r="N124" i="20"/>
  <c r="P124" i="20"/>
  <c r="Y124" i="20"/>
  <c r="Z124" i="20"/>
  <c r="AA124" i="20"/>
  <c r="AB124" i="20"/>
  <c r="AF124" i="20"/>
  <c r="AI124" i="20"/>
  <c r="N125" i="20"/>
  <c r="P125" i="20"/>
  <c r="Y125" i="20"/>
  <c r="Z125" i="20"/>
  <c r="AA125" i="20"/>
  <c r="AB125" i="20"/>
  <c r="AF125" i="20"/>
  <c r="AI125" i="20"/>
  <c r="N126" i="20"/>
  <c r="P126" i="20"/>
  <c r="Y126" i="20"/>
  <c r="Z126" i="20"/>
  <c r="AA126" i="20"/>
  <c r="AB126" i="20"/>
  <c r="AF126" i="20"/>
  <c r="AI126" i="20"/>
  <c r="N127" i="20"/>
  <c r="P127" i="20"/>
  <c r="Y127" i="20"/>
  <c r="Z127" i="20"/>
  <c r="AA127" i="20"/>
  <c r="AB127" i="20"/>
  <c r="AF127" i="20"/>
  <c r="AI127" i="20"/>
  <c r="N128" i="20"/>
  <c r="P128" i="20"/>
  <c r="Y128" i="20"/>
  <c r="Z128" i="20"/>
  <c r="AA128" i="20"/>
  <c r="AB128" i="20"/>
  <c r="AF128" i="20"/>
  <c r="AI128" i="20"/>
  <c r="N129" i="20"/>
  <c r="P129" i="20"/>
  <c r="Y129" i="20"/>
  <c r="Z129" i="20"/>
  <c r="AA129" i="20"/>
  <c r="AB129" i="20"/>
  <c r="AF129" i="20"/>
  <c r="AI129" i="20"/>
  <c r="N130" i="20"/>
  <c r="P130" i="20"/>
  <c r="Y130" i="20"/>
  <c r="Z130" i="20"/>
  <c r="AA130" i="20"/>
  <c r="AB130" i="20"/>
  <c r="AF130" i="20"/>
  <c r="AI130" i="20"/>
  <c r="N131" i="20"/>
  <c r="P131" i="20"/>
  <c r="Y131" i="20"/>
  <c r="Z131" i="20"/>
  <c r="AA131" i="20"/>
  <c r="AB131" i="20"/>
  <c r="AF131" i="20"/>
  <c r="AI131" i="20"/>
  <c r="N132" i="20"/>
  <c r="P132" i="20"/>
  <c r="Y132" i="20"/>
  <c r="Z132" i="20"/>
  <c r="AA132" i="20"/>
  <c r="AB132" i="20"/>
  <c r="AF132" i="20"/>
  <c r="AI132" i="20"/>
  <c r="N133" i="20"/>
  <c r="P133" i="20"/>
  <c r="Y133" i="20"/>
  <c r="Z133" i="20"/>
  <c r="AA133" i="20"/>
  <c r="AB133" i="20"/>
  <c r="AF133" i="20"/>
  <c r="AI133" i="20"/>
  <c r="N134" i="20"/>
  <c r="P134" i="20"/>
  <c r="Y134" i="20"/>
  <c r="Z134" i="20"/>
  <c r="AA134" i="20"/>
  <c r="AB134" i="20"/>
  <c r="AF134" i="20"/>
  <c r="AI134" i="20"/>
  <c r="N135" i="20"/>
  <c r="P135" i="20"/>
  <c r="Y135" i="20"/>
  <c r="Z135" i="20"/>
  <c r="AA135" i="20"/>
  <c r="AB135" i="20"/>
  <c r="AF135" i="20"/>
  <c r="AI135" i="20"/>
  <c r="N136" i="20"/>
  <c r="P136" i="20"/>
  <c r="Y136" i="20"/>
  <c r="Z136" i="20"/>
  <c r="AA136" i="20"/>
  <c r="AB136" i="20"/>
  <c r="AF136" i="20"/>
  <c r="AI136" i="20"/>
  <c r="N137" i="20"/>
  <c r="P137" i="20"/>
  <c r="Y137" i="20"/>
  <c r="Z137" i="20"/>
  <c r="AA137" i="20"/>
  <c r="AB137" i="20"/>
  <c r="AF137" i="20"/>
  <c r="AI137" i="20"/>
  <c r="N138" i="20"/>
  <c r="P138" i="20"/>
  <c r="Y138" i="20"/>
  <c r="Z138" i="20"/>
  <c r="AA138" i="20"/>
  <c r="AB138" i="20"/>
  <c r="AF138" i="20"/>
  <c r="AI138" i="20"/>
  <c r="N139" i="20"/>
  <c r="P139" i="20"/>
  <c r="Y139" i="20"/>
  <c r="Z139" i="20"/>
  <c r="AA139" i="20"/>
  <c r="AB139" i="20"/>
  <c r="AF139" i="20"/>
  <c r="AI139" i="20"/>
  <c r="N140" i="20"/>
  <c r="P140" i="20"/>
  <c r="Y140" i="20"/>
  <c r="Z140" i="20"/>
  <c r="AA140" i="20"/>
  <c r="AB140" i="20"/>
  <c r="AF140" i="20"/>
  <c r="AI140" i="20"/>
  <c r="N141" i="20"/>
  <c r="P141" i="20"/>
  <c r="Y141" i="20"/>
  <c r="Z141" i="20"/>
  <c r="AA141" i="20"/>
  <c r="AB141" i="20"/>
  <c r="AF141" i="20"/>
  <c r="AI141" i="20"/>
  <c r="N142" i="20"/>
  <c r="P142" i="20"/>
  <c r="Y142" i="20"/>
  <c r="Z142" i="20"/>
  <c r="AA142" i="20"/>
  <c r="AB142" i="20"/>
  <c r="AF142" i="20"/>
  <c r="AI142" i="20"/>
  <c r="N143" i="20"/>
  <c r="P143" i="20"/>
  <c r="Y143" i="20"/>
  <c r="Z143" i="20"/>
  <c r="AA143" i="20"/>
  <c r="AB143" i="20"/>
  <c r="AF143" i="20"/>
  <c r="AI143" i="20"/>
  <c r="N144" i="20"/>
  <c r="P144" i="20"/>
  <c r="Y144" i="20"/>
  <c r="Z144" i="20"/>
  <c r="AA144" i="20"/>
  <c r="AB144" i="20"/>
  <c r="AF144" i="20"/>
  <c r="AI144" i="20"/>
  <c r="N145" i="20"/>
  <c r="P145" i="20"/>
  <c r="Y145" i="20"/>
  <c r="Z145" i="20"/>
  <c r="AA145" i="20"/>
  <c r="AB145" i="20"/>
  <c r="AF145" i="20"/>
  <c r="AI145" i="20"/>
  <c r="N146" i="20"/>
  <c r="P146" i="20"/>
  <c r="Y146" i="20"/>
  <c r="Z146" i="20"/>
  <c r="AA146" i="20"/>
  <c r="AB146" i="20"/>
  <c r="AF146" i="20"/>
  <c r="AI146" i="20"/>
  <c r="N147" i="20"/>
  <c r="P147" i="20"/>
  <c r="Y147" i="20"/>
  <c r="Z147" i="20"/>
  <c r="AA147" i="20"/>
  <c r="AB147" i="20"/>
  <c r="AF147" i="20"/>
  <c r="AI147" i="20"/>
  <c r="N148" i="20"/>
  <c r="P148" i="20"/>
  <c r="Y148" i="20"/>
  <c r="Z148" i="20"/>
  <c r="AA148" i="20"/>
  <c r="AB148" i="20"/>
  <c r="AF148" i="20"/>
  <c r="AI148" i="20"/>
  <c r="N149" i="20"/>
  <c r="P149" i="20"/>
  <c r="Y149" i="20"/>
  <c r="Z149" i="20"/>
  <c r="AA149" i="20"/>
  <c r="AB149" i="20"/>
  <c r="AF149" i="20"/>
  <c r="AI149" i="20"/>
  <c r="N150" i="20"/>
  <c r="P150" i="20"/>
  <c r="Y150" i="20"/>
  <c r="Z150" i="20"/>
  <c r="AA150" i="20"/>
  <c r="AB150" i="20"/>
  <c r="AF150" i="20"/>
  <c r="AI150" i="20"/>
  <c r="N151" i="20"/>
  <c r="P151" i="20"/>
  <c r="Y151" i="20"/>
  <c r="Z151" i="20"/>
  <c r="AA151" i="20"/>
  <c r="AB151" i="20"/>
  <c r="AF151" i="20"/>
  <c r="AI151" i="20"/>
  <c r="N152" i="20"/>
  <c r="P152" i="20"/>
  <c r="Y152" i="20"/>
  <c r="Z152" i="20"/>
  <c r="AA152" i="20"/>
  <c r="AB152" i="20"/>
  <c r="AF152" i="20"/>
  <c r="AI152" i="20"/>
  <c r="N153" i="20"/>
  <c r="P153" i="20"/>
  <c r="Y153" i="20"/>
  <c r="Z153" i="20"/>
  <c r="AA153" i="20"/>
  <c r="AB153" i="20"/>
  <c r="AF153" i="20"/>
  <c r="AI153" i="20"/>
  <c r="N154" i="20"/>
  <c r="P154" i="20"/>
  <c r="Y154" i="20"/>
  <c r="Z154" i="20"/>
  <c r="AA154" i="20"/>
  <c r="AB154" i="20"/>
  <c r="AF154" i="20"/>
  <c r="AI154" i="20"/>
  <c r="N155" i="20"/>
  <c r="P155" i="20"/>
  <c r="Y155" i="20"/>
  <c r="Z155" i="20"/>
  <c r="AA155" i="20"/>
  <c r="AB155" i="20"/>
  <c r="AF155" i="20"/>
  <c r="AI155" i="20"/>
  <c r="N156" i="20"/>
  <c r="P156" i="20"/>
  <c r="Y156" i="20"/>
  <c r="Z156" i="20"/>
  <c r="AA156" i="20"/>
  <c r="AB156" i="20"/>
  <c r="AF156" i="20"/>
  <c r="AI156" i="20"/>
  <c r="N157" i="20"/>
  <c r="P157" i="20"/>
  <c r="Y157" i="20"/>
  <c r="Z157" i="20"/>
  <c r="AA157" i="20"/>
  <c r="AB157" i="20"/>
  <c r="AF157" i="20"/>
  <c r="AI157" i="20"/>
  <c r="N158" i="20"/>
  <c r="P158" i="20"/>
  <c r="Y158" i="20"/>
  <c r="Z158" i="20"/>
  <c r="AA158" i="20"/>
  <c r="AB158" i="20"/>
  <c r="AF158" i="20"/>
  <c r="AI158" i="20"/>
  <c r="N159" i="20"/>
  <c r="P159" i="20"/>
  <c r="Y159" i="20"/>
  <c r="Z159" i="20"/>
  <c r="AA159" i="20"/>
  <c r="AB159" i="20"/>
  <c r="AF159" i="20"/>
  <c r="AI159" i="20"/>
  <c r="N160" i="20"/>
  <c r="P160" i="20"/>
  <c r="Y160" i="20"/>
  <c r="Z160" i="20"/>
  <c r="AA160" i="20"/>
  <c r="AB160" i="20"/>
  <c r="AF160" i="20"/>
  <c r="AI160" i="20"/>
  <c r="N161" i="20"/>
  <c r="P161" i="20"/>
  <c r="Y161" i="20"/>
  <c r="Z161" i="20"/>
  <c r="AA161" i="20"/>
  <c r="AB161" i="20"/>
  <c r="AF161" i="20"/>
  <c r="AI161" i="20"/>
  <c r="N162" i="20"/>
  <c r="P162" i="20"/>
  <c r="Y162" i="20"/>
  <c r="Z162" i="20"/>
  <c r="AA162" i="20"/>
  <c r="AB162" i="20"/>
  <c r="AF162" i="20"/>
  <c r="AI162" i="20"/>
  <c r="N163" i="20"/>
  <c r="P163" i="20"/>
  <c r="Y163" i="20"/>
  <c r="Z163" i="20"/>
  <c r="AA163" i="20"/>
  <c r="AB163" i="20"/>
  <c r="AF163" i="20"/>
  <c r="AI163" i="20"/>
  <c r="N164" i="20"/>
  <c r="P164" i="20"/>
  <c r="Y164" i="20"/>
  <c r="Z164" i="20"/>
  <c r="AA164" i="20"/>
  <c r="AB164" i="20"/>
  <c r="AF164" i="20"/>
  <c r="AI164" i="20"/>
  <c r="N165" i="20"/>
  <c r="P165" i="20"/>
  <c r="Y165" i="20"/>
  <c r="Z165" i="20"/>
  <c r="AA165" i="20"/>
  <c r="AB165" i="20"/>
  <c r="AF165" i="20"/>
  <c r="AI165" i="20"/>
  <c r="N166" i="20"/>
  <c r="P166" i="20"/>
  <c r="Y166" i="20"/>
  <c r="Z166" i="20"/>
  <c r="AA166" i="20"/>
  <c r="AB166" i="20"/>
  <c r="AF166" i="20"/>
  <c r="AI166" i="20"/>
  <c r="N167" i="20"/>
  <c r="P167" i="20"/>
  <c r="Y167" i="20"/>
  <c r="Z167" i="20"/>
  <c r="AA167" i="20"/>
  <c r="AB167" i="20"/>
  <c r="AF167" i="20"/>
  <c r="AI167" i="20"/>
  <c r="N168" i="20"/>
  <c r="P168" i="20"/>
  <c r="Y168" i="20"/>
  <c r="Z168" i="20"/>
  <c r="AA168" i="20"/>
  <c r="AB168" i="20"/>
  <c r="AF168" i="20"/>
  <c r="AI168" i="20"/>
  <c r="N169" i="20"/>
  <c r="P169" i="20"/>
  <c r="Y169" i="20"/>
  <c r="Z169" i="20"/>
  <c r="AA169" i="20"/>
  <c r="AB169" i="20"/>
  <c r="AF169" i="20"/>
  <c r="AI169" i="20"/>
  <c r="N170" i="20"/>
  <c r="P170" i="20"/>
  <c r="Y170" i="20"/>
  <c r="Z170" i="20"/>
  <c r="AA170" i="20"/>
  <c r="AB170" i="20"/>
  <c r="AF170" i="20"/>
  <c r="AI170" i="20"/>
  <c r="N171" i="20"/>
  <c r="P171" i="20"/>
  <c r="Y171" i="20"/>
  <c r="Z171" i="20"/>
  <c r="AA171" i="20"/>
  <c r="AB171" i="20"/>
  <c r="AF171" i="20"/>
  <c r="AI171" i="20"/>
  <c r="N172" i="20"/>
  <c r="P172" i="20"/>
  <c r="Y172" i="20"/>
  <c r="Z172" i="20"/>
  <c r="AA172" i="20"/>
  <c r="AB172" i="20"/>
  <c r="AF172" i="20"/>
  <c r="AI172" i="20"/>
  <c r="N173" i="20"/>
  <c r="P173" i="20"/>
  <c r="Y173" i="20"/>
  <c r="Z173" i="20"/>
  <c r="AA173" i="20"/>
  <c r="AB173" i="20"/>
  <c r="AF173" i="20"/>
  <c r="AI173" i="20"/>
  <c r="N174" i="20"/>
  <c r="P174" i="20"/>
  <c r="Y174" i="20"/>
  <c r="Z174" i="20"/>
  <c r="AA174" i="20"/>
  <c r="AB174" i="20"/>
  <c r="AF174" i="20"/>
  <c r="AI174" i="20"/>
  <c r="N175" i="20"/>
  <c r="P175" i="20"/>
  <c r="Y175" i="20"/>
  <c r="Z175" i="20"/>
  <c r="AA175" i="20"/>
  <c r="AB175" i="20"/>
  <c r="AF175" i="20"/>
  <c r="AI175" i="20"/>
  <c r="N176" i="20"/>
  <c r="P176" i="20"/>
  <c r="Y176" i="20"/>
  <c r="Z176" i="20"/>
  <c r="AA176" i="20"/>
  <c r="AB176" i="20"/>
  <c r="AF176" i="20"/>
  <c r="AI176" i="20"/>
  <c r="N177" i="20"/>
  <c r="P177" i="20"/>
  <c r="Y177" i="20"/>
  <c r="Z177" i="20"/>
  <c r="AA177" i="20"/>
  <c r="AB177" i="20"/>
  <c r="AF177" i="20"/>
  <c r="AI177" i="20"/>
  <c r="N178" i="20"/>
  <c r="P178" i="20"/>
  <c r="Y178" i="20"/>
  <c r="Z178" i="20"/>
  <c r="AA178" i="20"/>
  <c r="AB178" i="20"/>
  <c r="AF178" i="20"/>
  <c r="AI178" i="20"/>
  <c r="N179" i="20"/>
  <c r="P179" i="20"/>
  <c r="Y179" i="20"/>
  <c r="Z179" i="20"/>
  <c r="AA179" i="20"/>
  <c r="AB179" i="20"/>
  <c r="AF179" i="20"/>
  <c r="AI179" i="20"/>
  <c r="N180" i="20"/>
  <c r="P180" i="20"/>
  <c r="Y180" i="20"/>
  <c r="Z180" i="20"/>
  <c r="AA180" i="20"/>
  <c r="AB180" i="20"/>
  <c r="AF180" i="20"/>
  <c r="AI180" i="20"/>
  <c r="N181" i="20"/>
  <c r="P181" i="20"/>
  <c r="Y181" i="20"/>
  <c r="Z181" i="20"/>
  <c r="AA181" i="20"/>
  <c r="AB181" i="20"/>
  <c r="AF181" i="20"/>
  <c r="AI181" i="20"/>
  <c r="N182" i="20"/>
  <c r="P182" i="20"/>
  <c r="Y182" i="20"/>
  <c r="Z182" i="20"/>
  <c r="AA182" i="20"/>
  <c r="AB182" i="20"/>
  <c r="AF182" i="20"/>
  <c r="AI182" i="20"/>
  <c r="N183" i="20"/>
  <c r="P183" i="20"/>
  <c r="Y183" i="20"/>
  <c r="Z183" i="20"/>
  <c r="AA183" i="20"/>
  <c r="AB183" i="20"/>
  <c r="AF183" i="20"/>
  <c r="AI183" i="20"/>
  <c r="N184" i="20"/>
  <c r="P184" i="20"/>
  <c r="Y184" i="20"/>
  <c r="Z184" i="20"/>
  <c r="AA184" i="20"/>
  <c r="AB184" i="20"/>
  <c r="AF184" i="20"/>
  <c r="AI184" i="20"/>
  <c r="N185" i="20"/>
  <c r="P185" i="20"/>
  <c r="Y185" i="20"/>
  <c r="Z185" i="20"/>
  <c r="AA185" i="20"/>
  <c r="AB185" i="20"/>
  <c r="AF185" i="20"/>
  <c r="AI185" i="20"/>
  <c r="N186" i="20"/>
  <c r="P186" i="20"/>
  <c r="Y186" i="20"/>
  <c r="Z186" i="20"/>
  <c r="AA186" i="20"/>
  <c r="AB186" i="20"/>
  <c r="AF186" i="20"/>
  <c r="AI186" i="20"/>
  <c r="N187" i="20"/>
  <c r="P187" i="20"/>
  <c r="Y187" i="20"/>
  <c r="Z187" i="20"/>
  <c r="AA187" i="20"/>
  <c r="AB187" i="20"/>
  <c r="AF187" i="20"/>
  <c r="AI187" i="20"/>
  <c r="N188" i="20"/>
  <c r="P188" i="20"/>
  <c r="Y188" i="20"/>
  <c r="Z188" i="20"/>
  <c r="AA188" i="20"/>
  <c r="AB188" i="20"/>
  <c r="AF188" i="20"/>
  <c r="AI188" i="20"/>
  <c r="N189" i="20"/>
  <c r="P189" i="20"/>
  <c r="Y189" i="20"/>
  <c r="Z189" i="20"/>
  <c r="AA189" i="20"/>
  <c r="AB189" i="20"/>
  <c r="AF189" i="20"/>
  <c r="AI189" i="20"/>
  <c r="N190" i="20"/>
  <c r="P190" i="20"/>
  <c r="Y190" i="20"/>
  <c r="Z190" i="20"/>
  <c r="AA190" i="20"/>
  <c r="AB190" i="20"/>
  <c r="AF190" i="20"/>
  <c r="AI190" i="20"/>
  <c r="N191" i="20"/>
  <c r="P191" i="20"/>
  <c r="Y191" i="20"/>
  <c r="Z191" i="20"/>
  <c r="AA191" i="20"/>
  <c r="AB191" i="20"/>
  <c r="AF191" i="20"/>
  <c r="AI191" i="20"/>
  <c r="N192" i="20"/>
  <c r="P192" i="20"/>
  <c r="Y192" i="20"/>
  <c r="Z192" i="20"/>
  <c r="AA192" i="20"/>
  <c r="AB192" i="20"/>
  <c r="AF192" i="20"/>
  <c r="AI192" i="20"/>
  <c r="N193" i="20"/>
  <c r="P193" i="20"/>
  <c r="Y193" i="20"/>
  <c r="Z193" i="20"/>
  <c r="AA193" i="20"/>
  <c r="AB193" i="20"/>
  <c r="AF193" i="20"/>
  <c r="AI193" i="20"/>
  <c r="N194" i="20"/>
  <c r="P194" i="20"/>
  <c r="Y194" i="20"/>
  <c r="Z194" i="20"/>
  <c r="AA194" i="20"/>
  <c r="AB194" i="20"/>
  <c r="AF194" i="20"/>
  <c r="AI194" i="20"/>
  <c r="N195" i="20"/>
  <c r="P195" i="20"/>
  <c r="Y195" i="20"/>
  <c r="Z195" i="20"/>
  <c r="AA195" i="20"/>
  <c r="AB195" i="20"/>
  <c r="AF195" i="20"/>
  <c r="AI195" i="20"/>
  <c r="N196" i="20"/>
  <c r="P196" i="20"/>
  <c r="Y196" i="20"/>
  <c r="Z196" i="20"/>
  <c r="AA196" i="20"/>
  <c r="AB196" i="20"/>
  <c r="AF196" i="20"/>
  <c r="AI196" i="20"/>
  <c r="N197" i="20"/>
  <c r="P197" i="20"/>
  <c r="Y197" i="20"/>
  <c r="Z197" i="20"/>
  <c r="AA197" i="20"/>
  <c r="AB197" i="20"/>
  <c r="AF197" i="20"/>
  <c r="AI197" i="20"/>
  <c r="N198" i="20"/>
  <c r="P198" i="20"/>
  <c r="Y198" i="20"/>
  <c r="Z198" i="20"/>
  <c r="AA198" i="20"/>
  <c r="AB198" i="20"/>
  <c r="AF198" i="20"/>
  <c r="AI198" i="20"/>
  <c r="N199" i="20"/>
  <c r="P199" i="20"/>
  <c r="Y199" i="20"/>
  <c r="Z199" i="20"/>
  <c r="AA199" i="20"/>
  <c r="AB199" i="20"/>
  <c r="AF199" i="20"/>
  <c r="AI199" i="20"/>
  <c r="N200" i="20"/>
  <c r="P200" i="20"/>
  <c r="Y200" i="20"/>
  <c r="Z200" i="20"/>
  <c r="AA200" i="20"/>
  <c r="AB200" i="20"/>
  <c r="AF200" i="20"/>
  <c r="AI200" i="20"/>
  <c r="B201" i="20"/>
  <c r="H201" i="20"/>
  <c r="N201" i="20"/>
  <c r="P201" i="20"/>
  <c r="Y201" i="20"/>
  <c r="Z201" i="20"/>
  <c r="AA201" i="20"/>
  <c r="AB201" i="20"/>
  <c r="AF201" i="20"/>
  <c r="AI201" i="20"/>
  <c r="A202" i="20"/>
  <c r="B202" i="20"/>
  <c r="H202" i="20"/>
  <c r="J202" i="20"/>
  <c r="N202" i="20"/>
  <c r="P202" i="20"/>
  <c r="Y202" i="20"/>
  <c r="Z202" i="20"/>
  <c r="AA202" i="20"/>
  <c r="AB202" i="20"/>
  <c r="AF202" i="20"/>
  <c r="AI202" i="20"/>
  <c r="A203" i="20"/>
  <c r="B203" i="20"/>
  <c r="H203" i="20"/>
  <c r="J203" i="20"/>
  <c r="N203" i="20"/>
  <c r="P203" i="20"/>
  <c r="Y203" i="20"/>
  <c r="Z203" i="20"/>
  <c r="AA203" i="20"/>
  <c r="AB203" i="20"/>
  <c r="AF203" i="20"/>
  <c r="AI203" i="20"/>
  <c r="A204" i="20"/>
  <c r="B204" i="20"/>
  <c r="H204" i="20"/>
  <c r="J204" i="20"/>
  <c r="N204" i="20"/>
  <c r="P204" i="20"/>
  <c r="Y204" i="20"/>
  <c r="Z204" i="20"/>
  <c r="AA204" i="20"/>
  <c r="AB204" i="20"/>
  <c r="AF204" i="20"/>
  <c r="AI204" i="20"/>
  <c r="A205" i="20"/>
  <c r="B205" i="20"/>
  <c r="H205" i="20"/>
  <c r="J205" i="20"/>
  <c r="N205" i="20"/>
  <c r="P205" i="20"/>
  <c r="Y205" i="20"/>
  <c r="Z205" i="20"/>
  <c r="AA205" i="20"/>
  <c r="AB205" i="20"/>
  <c r="AF205" i="20"/>
  <c r="AI205" i="20"/>
  <c r="A206" i="20"/>
  <c r="B206" i="20"/>
  <c r="H206" i="20"/>
  <c r="J206" i="20"/>
  <c r="N206" i="20"/>
  <c r="P206" i="20"/>
  <c r="Y206" i="20"/>
  <c r="Z206" i="20"/>
  <c r="AA206" i="20"/>
  <c r="AB206" i="20"/>
  <c r="AF206" i="20"/>
  <c r="AI206" i="20"/>
  <c r="A207" i="20"/>
  <c r="B207" i="20"/>
  <c r="H207" i="20"/>
  <c r="J207" i="20"/>
  <c r="N207" i="20"/>
  <c r="P207" i="20"/>
  <c r="Y207" i="20"/>
  <c r="Z207" i="20"/>
  <c r="AA207" i="20"/>
  <c r="AB207" i="20"/>
  <c r="AF207" i="20"/>
  <c r="AI207" i="20"/>
  <c r="A208" i="20"/>
  <c r="B208" i="20"/>
  <c r="H208" i="20"/>
  <c r="J208" i="20"/>
  <c r="N208" i="20"/>
  <c r="P208" i="20"/>
  <c r="Y208" i="20"/>
  <c r="Z208" i="20"/>
  <c r="AA208" i="20"/>
  <c r="AB208" i="20"/>
  <c r="AF208" i="20"/>
  <c r="AI208" i="20"/>
  <c r="A209" i="20"/>
  <c r="B209" i="20"/>
  <c r="H209" i="20"/>
  <c r="J209" i="20"/>
  <c r="L209" i="20"/>
  <c r="P209" i="20"/>
  <c r="AE209" i="20"/>
  <c r="AJ209" i="20"/>
  <c r="AI209" i="20"/>
  <c r="A210" i="20"/>
  <c r="B210" i="20"/>
  <c r="H210" i="20"/>
  <c r="J210" i="20"/>
  <c r="L210" i="20"/>
  <c r="P210" i="20"/>
  <c r="AE210" i="20"/>
  <c r="AJ210" i="20"/>
  <c r="AI210" i="20"/>
  <c r="A211" i="20"/>
  <c r="B211" i="20"/>
  <c r="H211" i="20"/>
  <c r="J211" i="20"/>
  <c r="L211" i="20"/>
  <c r="P211" i="20"/>
  <c r="AE211" i="20"/>
  <c r="AJ211" i="20"/>
  <c r="AI211" i="20"/>
  <c r="A212" i="20"/>
  <c r="B212" i="20"/>
  <c r="H212" i="20"/>
  <c r="J212" i="20"/>
  <c r="L212" i="20"/>
  <c r="P212" i="20"/>
  <c r="AE212" i="20"/>
  <c r="AJ212" i="20"/>
  <c r="AI212" i="20"/>
  <c r="A213" i="20"/>
  <c r="B213" i="20"/>
  <c r="H213" i="20"/>
  <c r="J213" i="20"/>
  <c r="L213" i="20"/>
  <c r="P213" i="20"/>
  <c r="AE213" i="20"/>
  <c r="AJ213" i="20"/>
  <c r="AI213" i="20"/>
  <c r="A214" i="20"/>
  <c r="B214" i="20"/>
  <c r="H214" i="20"/>
  <c r="J214" i="20"/>
  <c r="L214" i="20"/>
  <c r="P214" i="20"/>
  <c r="AE214" i="20"/>
  <c r="AI214" i="20"/>
  <c r="AJ214" i="20"/>
  <c r="A215" i="20"/>
  <c r="B215" i="20"/>
  <c r="H215" i="20"/>
  <c r="J215" i="20"/>
  <c r="L215" i="20"/>
  <c r="P215" i="20"/>
  <c r="AE215" i="20"/>
  <c r="AI215" i="20"/>
  <c r="AJ215" i="20"/>
  <c r="A216" i="20"/>
  <c r="B216" i="20"/>
  <c r="H216" i="20"/>
  <c r="J216" i="20"/>
  <c r="L216" i="20"/>
  <c r="P216" i="20"/>
  <c r="AI216" i="20"/>
  <c r="AJ216" i="20"/>
  <c r="A217" i="20"/>
  <c r="B217" i="20"/>
  <c r="H217" i="20"/>
  <c r="J217" i="20"/>
  <c r="L217" i="20"/>
  <c r="P217" i="20"/>
  <c r="AI217" i="20"/>
  <c r="AJ217" i="20"/>
  <c r="A218" i="20"/>
  <c r="B218" i="20"/>
  <c r="H218" i="20"/>
  <c r="L218" i="20"/>
  <c r="P218" i="20"/>
  <c r="AI218" i="20"/>
  <c r="AJ218" i="20"/>
  <c r="A219" i="20"/>
  <c r="B219" i="20"/>
  <c r="H219" i="20"/>
  <c r="L219" i="20"/>
  <c r="P219" i="20"/>
  <c r="AI219" i="20"/>
  <c r="AJ219" i="20"/>
  <c r="A220" i="20"/>
  <c r="B220" i="20"/>
  <c r="H220" i="20"/>
  <c r="L220" i="20"/>
  <c r="P220" i="20"/>
  <c r="AI220" i="20"/>
  <c r="AJ220" i="20"/>
  <c r="A221" i="20"/>
  <c r="B221" i="20"/>
  <c r="H221" i="20"/>
  <c r="L221" i="20"/>
  <c r="P221" i="20"/>
  <c r="AI221" i="20"/>
  <c r="AJ221" i="20"/>
  <c r="A222" i="20"/>
  <c r="B222" i="20"/>
  <c r="H222" i="20"/>
  <c r="L222" i="20"/>
  <c r="P222" i="20"/>
  <c r="AI222" i="20"/>
  <c r="AJ222" i="20"/>
  <c r="A223" i="20"/>
  <c r="B223" i="20"/>
  <c r="H223" i="20"/>
  <c r="L223" i="20"/>
  <c r="P223" i="20"/>
  <c r="AI223" i="20"/>
  <c r="AJ223" i="20"/>
  <c r="A224" i="20"/>
  <c r="B224" i="20"/>
  <c r="H224" i="20"/>
  <c r="L224" i="20"/>
  <c r="P224" i="20"/>
  <c r="AI224" i="20"/>
  <c r="AJ224" i="20"/>
  <c r="A225" i="20"/>
  <c r="B225" i="20"/>
  <c r="H225" i="20"/>
  <c r="L225" i="20"/>
  <c r="P225" i="20"/>
  <c r="AI225" i="20"/>
  <c r="AJ225" i="20"/>
  <c r="A226" i="20"/>
  <c r="B226" i="20"/>
  <c r="H226" i="20"/>
  <c r="L226" i="20"/>
  <c r="P226" i="20"/>
  <c r="AI226" i="20"/>
  <c r="AJ226" i="20"/>
  <c r="A227" i="20"/>
  <c r="B227" i="20"/>
  <c r="H227" i="20"/>
  <c r="L227" i="20"/>
  <c r="P227" i="20"/>
  <c r="AI227" i="20"/>
  <c r="AJ227" i="20"/>
  <c r="A228" i="20"/>
  <c r="B228" i="20"/>
  <c r="H228" i="20"/>
  <c r="L228" i="20"/>
  <c r="P228" i="20"/>
  <c r="AI228" i="20"/>
  <c r="AJ228" i="20"/>
  <c r="A229" i="20"/>
  <c r="B229" i="20"/>
  <c r="H229" i="20"/>
  <c r="L229" i="20"/>
  <c r="P229" i="20"/>
  <c r="AI229" i="20"/>
  <c r="AJ229" i="20"/>
  <c r="A230" i="20"/>
  <c r="B230" i="20"/>
  <c r="H230" i="20"/>
  <c r="L230" i="20"/>
  <c r="P230" i="20"/>
  <c r="AI230" i="20"/>
  <c r="AJ230" i="20"/>
  <c r="A231" i="20"/>
  <c r="B231" i="20"/>
  <c r="H231" i="20"/>
  <c r="L231" i="20"/>
  <c r="P231" i="20"/>
  <c r="AI231" i="20"/>
  <c r="AJ231" i="20"/>
  <c r="A232" i="20"/>
  <c r="B232" i="20"/>
  <c r="H232" i="20"/>
  <c r="L232" i="20"/>
  <c r="P232" i="20"/>
  <c r="AI232" i="20"/>
  <c r="AJ232" i="20"/>
  <c r="A233" i="20"/>
  <c r="B233" i="20"/>
  <c r="H233" i="20"/>
  <c r="L233" i="20"/>
  <c r="P233" i="20"/>
  <c r="AI233" i="20"/>
  <c r="AJ233" i="20"/>
  <c r="A234" i="20"/>
  <c r="B234" i="20"/>
  <c r="H234" i="20"/>
  <c r="L234" i="20"/>
  <c r="P234" i="20"/>
  <c r="AI234" i="20"/>
  <c r="AJ234" i="20"/>
  <c r="A235" i="20"/>
  <c r="B235" i="20"/>
  <c r="H235" i="20"/>
  <c r="L235" i="20"/>
  <c r="P235" i="20"/>
  <c r="AI235" i="20"/>
  <c r="AJ235" i="20"/>
  <c r="A236" i="20"/>
  <c r="B236" i="20"/>
  <c r="H236" i="20"/>
  <c r="L236" i="20"/>
  <c r="P236" i="20"/>
  <c r="AI236" i="20"/>
  <c r="AJ236" i="20"/>
  <c r="A237" i="20"/>
  <c r="B237" i="20"/>
  <c r="H237" i="20"/>
  <c r="L237" i="20"/>
  <c r="P237" i="20"/>
  <c r="AI237" i="20"/>
  <c r="AJ237" i="20"/>
  <c r="A238" i="20"/>
  <c r="B238" i="20"/>
  <c r="H238" i="20"/>
  <c r="L238" i="20"/>
  <c r="P238" i="20"/>
  <c r="A239" i="20"/>
  <c r="B239" i="20"/>
  <c r="H239" i="20"/>
  <c r="L239" i="20"/>
  <c r="P239" i="20"/>
  <c r="A240" i="20"/>
  <c r="B240" i="20"/>
  <c r="H240" i="20"/>
  <c r="L240" i="20"/>
  <c r="P240" i="20"/>
  <c r="A241" i="20"/>
  <c r="B241" i="20"/>
  <c r="H241" i="20"/>
  <c r="L241" i="20"/>
  <c r="P241" i="20"/>
  <c r="A242" i="20"/>
  <c r="B242" i="20"/>
  <c r="H242" i="20"/>
  <c r="L242" i="20"/>
  <c r="P242" i="20"/>
  <c r="A243" i="20"/>
  <c r="B243" i="20"/>
  <c r="P243" i="20"/>
  <c r="A244" i="20"/>
  <c r="B244" i="20"/>
  <c r="P244" i="20"/>
  <c r="A245" i="20"/>
  <c r="B245" i="20"/>
  <c r="P245" i="20"/>
  <c r="A246" i="20"/>
  <c r="B246" i="20"/>
  <c r="P246" i="20"/>
  <c r="A247" i="20"/>
  <c r="B247" i="20"/>
  <c r="P247" i="20"/>
  <c r="A248" i="20"/>
  <c r="B248" i="20"/>
  <c r="P248" i="20"/>
  <c r="A249" i="20"/>
  <c r="B249" i="20"/>
  <c r="P249" i="20"/>
  <c r="A250" i="20"/>
  <c r="B250" i="20"/>
  <c r="P250" i="20"/>
  <c r="A251" i="20"/>
  <c r="B251" i="20"/>
  <c r="P251" i="20"/>
  <c r="A252" i="20"/>
  <c r="B252" i="20"/>
  <c r="P252" i="20"/>
  <c r="A253" i="20"/>
  <c r="B253" i="20"/>
  <c r="P253" i="20"/>
  <c r="A254" i="20"/>
  <c r="B254" i="20"/>
  <c r="P254" i="20"/>
  <c r="A255" i="20"/>
  <c r="B255" i="20"/>
  <c r="P255" i="20"/>
  <c r="A256" i="20"/>
  <c r="B256" i="20"/>
  <c r="P256" i="20"/>
  <c r="A257" i="20"/>
  <c r="B257" i="20"/>
  <c r="P257" i="20"/>
  <c r="A258" i="20"/>
  <c r="B258" i="20"/>
  <c r="P258" i="20"/>
  <c r="A259" i="20"/>
  <c r="B259" i="20"/>
  <c r="P259" i="20"/>
  <c r="A260" i="20"/>
  <c r="B260" i="20"/>
  <c r="P260" i="20"/>
  <c r="A261" i="20"/>
  <c r="B261" i="20"/>
  <c r="P261" i="20"/>
  <c r="A262" i="20"/>
  <c r="B262" i="20"/>
  <c r="P262" i="20"/>
  <c r="A263" i="20"/>
  <c r="B263" i="20"/>
  <c r="P263" i="20"/>
  <c r="A264" i="20"/>
  <c r="B264" i="20"/>
  <c r="P264" i="20"/>
  <c r="A265" i="20"/>
  <c r="B265" i="20"/>
  <c r="P265" i="20"/>
  <c r="A266" i="20"/>
  <c r="B266" i="20"/>
  <c r="P266" i="20"/>
  <c r="A267" i="20"/>
  <c r="B267" i="20"/>
  <c r="P267" i="20"/>
  <c r="A268" i="20"/>
  <c r="B268" i="20"/>
  <c r="P268" i="20"/>
  <c r="A269" i="20"/>
  <c r="B269" i="20"/>
  <c r="P269" i="20"/>
  <c r="A270" i="20"/>
  <c r="B270" i="20"/>
  <c r="P270" i="20"/>
  <c r="A271" i="20"/>
  <c r="B271" i="20"/>
  <c r="P271" i="20"/>
  <c r="A272" i="20"/>
  <c r="B272" i="20"/>
  <c r="AB31" i="20"/>
  <c r="AA31" i="20"/>
  <c r="Z31" i="20"/>
  <c r="A181" i="25"/>
  <c r="F81" i="32"/>
  <c r="R81" i="32"/>
  <c r="F81" i="31"/>
  <c r="R81" i="31"/>
  <c r="AJ197" i="28"/>
  <c r="AH198" i="28"/>
  <c r="K193" i="20"/>
  <c r="AE193" i="20"/>
  <c r="K204" i="20"/>
  <c r="AE204" i="20"/>
  <c r="K160" i="20"/>
  <c r="T160" i="20"/>
  <c r="K98" i="20"/>
  <c r="T98" i="20"/>
  <c r="K36" i="20"/>
  <c r="I8" i="20"/>
  <c r="F8" i="20"/>
  <c r="R8" i="20"/>
  <c r="K24" i="20"/>
  <c r="K171" i="20"/>
  <c r="T171" i="20"/>
  <c r="K141" i="20"/>
  <c r="AE141" i="20"/>
  <c r="K64" i="20"/>
  <c r="T64" i="20"/>
  <c r="K184" i="20"/>
  <c r="T184" i="20"/>
  <c r="K154" i="20"/>
  <c r="T154" i="20"/>
  <c r="K94" i="20"/>
  <c r="T94" i="20"/>
  <c r="K167" i="20"/>
  <c r="T167" i="20"/>
  <c r="K140" i="20"/>
  <c r="T140" i="20"/>
  <c r="K53" i="20"/>
  <c r="K183" i="20"/>
  <c r="T183" i="20"/>
  <c r="K166" i="20"/>
  <c r="T166" i="20"/>
  <c r="K152" i="20"/>
  <c r="T152" i="20"/>
  <c r="K116" i="20"/>
  <c r="AE116" i="20"/>
  <c r="K92" i="20"/>
  <c r="T92" i="20"/>
  <c r="K51" i="20"/>
  <c r="K19" i="20"/>
  <c r="T19" i="20"/>
  <c r="K206" i="20"/>
  <c r="T206" i="20"/>
  <c r="K197" i="20"/>
  <c r="AE197" i="20"/>
  <c r="K172" i="20"/>
  <c r="AE172" i="20"/>
  <c r="K162" i="20"/>
  <c r="T162" i="20"/>
  <c r="K146" i="20"/>
  <c r="T146" i="20"/>
  <c r="K112" i="20"/>
  <c r="AE112" i="20"/>
  <c r="K69" i="20"/>
  <c r="K44" i="20"/>
  <c r="K208" i="20"/>
  <c r="AE208" i="20"/>
  <c r="K203" i="20"/>
  <c r="T203" i="20"/>
  <c r="K200" i="20"/>
  <c r="T200" i="20"/>
  <c r="K188" i="20"/>
  <c r="T188" i="20"/>
  <c r="K181" i="20"/>
  <c r="AE181" i="20"/>
  <c r="K169" i="20"/>
  <c r="AE169" i="20"/>
  <c r="K164" i="20"/>
  <c r="T164" i="20"/>
  <c r="K159" i="20"/>
  <c r="T159" i="20"/>
  <c r="K151" i="20"/>
  <c r="T151" i="20"/>
  <c r="K144" i="20"/>
  <c r="T144" i="20"/>
  <c r="K134" i="20"/>
  <c r="AE134" i="20"/>
  <c r="K110" i="20"/>
  <c r="T110" i="20"/>
  <c r="K96" i="20"/>
  <c r="T96" i="20"/>
  <c r="K85" i="20"/>
  <c r="K62" i="20"/>
  <c r="T62" i="20"/>
  <c r="K34" i="20"/>
  <c r="K14" i="20"/>
  <c r="T14" i="20"/>
  <c r="K207" i="20"/>
  <c r="AE207" i="20"/>
  <c r="K202" i="20"/>
  <c r="T202" i="20"/>
  <c r="K199" i="20"/>
  <c r="AE199" i="20"/>
  <c r="K187" i="20"/>
  <c r="T187" i="20"/>
  <c r="K177" i="20"/>
  <c r="AE177" i="20"/>
  <c r="K168" i="20"/>
  <c r="T168" i="20"/>
  <c r="K163" i="20"/>
  <c r="T163" i="20"/>
  <c r="K157" i="20"/>
  <c r="AE157" i="20"/>
  <c r="K149" i="20"/>
  <c r="AE149" i="20"/>
  <c r="K143" i="20"/>
  <c r="T143" i="20"/>
  <c r="K126" i="20"/>
  <c r="AE126" i="20"/>
  <c r="K100" i="20"/>
  <c r="AE100" i="20"/>
  <c r="K71" i="20"/>
  <c r="K57" i="20"/>
  <c r="T57" i="20"/>
  <c r="K47" i="20"/>
  <c r="K27" i="20"/>
  <c r="T31" i="20"/>
  <c r="AE31" i="20"/>
  <c r="K108" i="20"/>
  <c r="K90" i="20"/>
  <c r="K73" i="20"/>
  <c r="K67" i="20"/>
  <c r="AE67" i="20"/>
  <c r="K55" i="20"/>
  <c r="K38" i="20"/>
  <c r="K13" i="20"/>
  <c r="K26" i="20"/>
  <c r="AE26" i="20"/>
  <c r="K29" i="20"/>
  <c r="K33" i="20"/>
  <c r="K35" i="20"/>
  <c r="AE35" i="20"/>
  <c r="K40" i="20"/>
  <c r="K46" i="20"/>
  <c r="K48" i="20"/>
  <c r="K60" i="20"/>
  <c r="K66" i="20"/>
  <c r="T66" i="20"/>
  <c r="K87" i="20"/>
  <c r="K89" i="20"/>
  <c r="T89" i="20"/>
  <c r="K93" i="20"/>
  <c r="T93" i="20"/>
  <c r="K95" i="20"/>
  <c r="AE95" i="20"/>
  <c r="K97" i="20"/>
  <c r="T97" i="20"/>
  <c r="K99" i="20"/>
  <c r="AE99" i="20"/>
  <c r="K102" i="20"/>
  <c r="K104" i="20"/>
  <c r="K106" i="20"/>
  <c r="K114" i="20"/>
  <c r="K118" i="20"/>
  <c r="K120" i="20"/>
  <c r="K123" i="20"/>
  <c r="K125" i="20"/>
  <c r="AE125" i="20"/>
  <c r="K128" i="20"/>
  <c r="K131" i="20"/>
  <c r="K133" i="20"/>
  <c r="AE133" i="20"/>
  <c r="K136" i="20"/>
  <c r="K139" i="20"/>
  <c r="K145" i="20"/>
  <c r="AE145" i="20"/>
  <c r="K147" i="20"/>
  <c r="K150" i="20"/>
  <c r="K156" i="20"/>
  <c r="T156" i="20"/>
  <c r="K161" i="20"/>
  <c r="AE161" i="20"/>
  <c r="K173" i="20"/>
  <c r="K175" i="20"/>
  <c r="K178" i="20"/>
  <c r="K180" i="20"/>
  <c r="T180" i="20"/>
  <c r="K185" i="20"/>
  <c r="K189" i="20"/>
  <c r="K191" i="20"/>
  <c r="K194" i="20"/>
  <c r="K196" i="20"/>
  <c r="T196" i="20"/>
  <c r="K205" i="20"/>
  <c r="T205" i="20"/>
  <c r="K15" i="20"/>
  <c r="AE15" i="20"/>
  <c r="K22" i="20"/>
  <c r="K28" i="20"/>
  <c r="K41" i="20"/>
  <c r="AE41" i="20"/>
  <c r="K43" i="20"/>
  <c r="K49" i="20"/>
  <c r="K52" i="20"/>
  <c r="K58" i="20"/>
  <c r="K68" i="20"/>
  <c r="K75" i="20"/>
  <c r="AE75" i="20"/>
  <c r="K77" i="20"/>
  <c r="T77" i="20"/>
  <c r="K79" i="20"/>
  <c r="K81" i="20"/>
  <c r="K83" i="20"/>
  <c r="AE83" i="20"/>
  <c r="K86" i="20"/>
  <c r="K88" i="20"/>
  <c r="K103" i="20"/>
  <c r="K105" i="20"/>
  <c r="K111" i="20"/>
  <c r="K115" i="20"/>
  <c r="K119" i="20"/>
  <c r="K121" i="20"/>
  <c r="AE121" i="20"/>
  <c r="K124" i="20"/>
  <c r="K127" i="20"/>
  <c r="K129" i="20"/>
  <c r="T129" i="20"/>
  <c r="K132" i="20"/>
  <c r="K135" i="20"/>
  <c r="K137" i="20"/>
  <c r="AE137" i="20"/>
  <c r="K142" i="20"/>
  <c r="K148" i="20"/>
  <c r="T148" i="20"/>
  <c r="K153" i="20"/>
  <c r="AE153" i="20"/>
  <c r="K155" i="20"/>
  <c r="K158" i="20"/>
  <c r="K165" i="20"/>
  <c r="AE165" i="20"/>
  <c r="K170" i="20"/>
  <c r="K174" i="20"/>
  <c r="K176" i="20"/>
  <c r="T176" i="20"/>
  <c r="K179" i="20"/>
  <c r="K182" i="20"/>
  <c r="K186" i="20"/>
  <c r="K190" i="20"/>
  <c r="K192" i="20"/>
  <c r="T192" i="20"/>
  <c r="K195" i="20"/>
  <c r="K198" i="20"/>
  <c r="K201" i="20"/>
  <c r="T201" i="20"/>
  <c r="K32" i="20"/>
  <c r="T32" i="20"/>
  <c r="K37" i="20"/>
  <c r="K39" i="20"/>
  <c r="T39" i="20"/>
  <c r="K42" i="20"/>
  <c r="K50" i="20"/>
  <c r="K54" i="20"/>
  <c r="K56" i="20"/>
  <c r="K59" i="20"/>
  <c r="K63" i="20"/>
  <c r="K65" i="20"/>
  <c r="K70" i="20"/>
  <c r="AE70" i="20"/>
  <c r="K72" i="20"/>
  <c r="K74" i="20"/>
  <c r="K76" i="20"/>
  <c r="K78" i="20"/>
  <c r="K80" i="20"/>
  <c r="K82" i="20"/>
  <c r="K84" i="20"/>
  <c r="K91" i="20"/>
  <c r="K101" i="20"/>
  <c r="T101" i="20"/>
  <c r="K107" i="20"/>
  <c r="K109" i="20"/>
  <c r="K113" i="20"/>
  <c r="AE113" i="20"/>
  <c r="K122" i="20"/>
  <c r="AE122" i="20"/>
  <c r="K130" i="20"/>
  <c r="AE130" i="20"/>
  <c r="K138" i="20"/>
  <c r="AE138" i="20"/>
  <c r="K17" i="20"/>
  <c r="K25" i="20"/>
  <c r="T25" i="20"/>
  <c r="K45" i="20"/>
  <c r="T45" i="20"/>
  <c r="K61" i="20"/>
  <c r="K117" i="20"/>
  <c r="AE117" i="20"/>
  <c r="AT30" i="20"/>
  <c r="AZ30" i="20"/>
  <c r="AT22" i="20"/>
  <c r="AT14" i="20"/>
  <c r="N26" i="19"/>
  <c r="O27" i="19"/>
  <c r="N28" i="19"/>
  <c r="BB20" i="20"/>
  <c r="AY20" i="20"/>
  <c r="AY28" i="20"/>
  <c r="BB19" i="20"/>
  <c r="AY19" i="20"/>
  <c r="AY27" i="20"/>
  <c r="AY18" i="20"/>
  <c r="AY26" i="20"/>
  <c r="N8" i="19"/>
  <c r="N6" i="19"/>
  <c r="O7" i="19"/>
  <c r="N7" i="19"/>
  <c r="O8" i="19"/>
  <c r="J8" i="20"/>
  <c r="K30" i="20"/>
  <c r="K23" i="20"/>
  <c r="K21" i="20"/>
  <c r="K18" i="20"/>
  <c r="K11" i="20"/>
  <c r="O12" i="19"/>
  <c r="K20" i="20"/>
  <c r="K16" i="20"/>
  <c r="K12" i="20"/>
  <c r="K10" i="20"/>
  <c r="K9" i="20"/>
  <c r="T9" i="20"/>
  <c r="AM9" i="20"/>
  <c r="K8" i="20"/>
  <c r="O13" i="19"/>
  <c r="N27" i="19"/>
  <c r="O28" i="19"/>
  <c r="S8" i="20"/>
  <c r="AD8" i="20"/>
  <c r="T34" i="20"/>
  <c r="AB34" i="20"/>
  <c r="Y34" i="20"/>
  <c r="Z34" i="20"/>
  <c r="AA34" i="20"/>
  <c r="T193" i="20"/>
  <c r="T204" i="20"/>
  <c r="A182" i="25"/>
  <c r="F82" i="31"/>
  <c r="R82" i="31"/>
  <c r="F82" i="32"/>
  <c r="R82" i="32"/>
  <c r="AJ198" i="28"/>
  <c r="AH199" i="28"/>
  <c r="AE59" i="20"/>
  <c r="Z59" i="20"/>
  <c r="AA59" i="20"/>
  <c r="AB59" i="20"/>
  <c r="Y59" i="20"/>
  <c r="Z56" i="20"/>
  <c r="AA56" i="20"/>
  <c r="AB56" i="20"/>
  <c r="Y56" i="20"/>
  <c r="AE53" i="20"/>
  <c r="Z53" i="20"/>
  <c r="AA53" i="20"/>
  <c r="AB53" i="20"/>
  <c r="Y53" i="20"/>
  <c r="T44" i="20"/>
  <c r="Z44" i="20"/>
  <c r="AA44" i="20"/>
  <c r="AB44" i="20"/>
  <c r="Y44" i="20"/>
  <c r="Z40" i="20"/>
  <c r="AA40" i="20"/>
  <c r="AB40" i="20"/>
  <c r="Y40" i="20"/>
  <c r="T36" i="20"/>
  <c r="Z36" i="20"/>
  <c r="AA36" i="20"/>
  <c r="AB36" i="20"/>
  <c r="Y36" i="20"/>
  <c r="AE33" i="20"/>
  <c r="Z33" i="20"/>
  <c r="AA33" i="20"/>
  <c r="AB33" i="20"/>
  <c r="Y33" i="20"/>
  <c r="T29" i="20"/>
  <c r="Z29" i="20"/>
  <c r="AA29" i="20"/>
  <c r="AB29" i="20"/>
  <c r="Y29" i="20"/>
  <c r="T27" i="20"/>
  <c r="Z27" i="20"/>
  <c r="AA27" i="20"/>
  <c r="AB27" i="20"/>
  <c r="Y27" i="20"/>
  <c r="T24" i="20"/>
  <c r="Z24" i="20"/>
  <c r="AA24" i="20"/>
  <c r="AB24" i="20"/>
  <c r="Y24" i="20"/>
  <c r="Z22" i="20"/>
  <c r="AA22" i="20"/>
  <c r="AB22" i="20"/>
  <c r="Y22" i="20"/>
  <c r="AE98" i="20"/>
  <c r="AE160" i="20"/>
  <c r="AE94" i="20"/>
  <c r="T13" i="20"/>
  <c r="Z13" i="20"/>
  <c r="AA13" i="20"/>
  <c r="AB13" i="20"/>
  <c r="Y13" i="20"/>
  <c r="AE36" i="20"/>
  <c r="AB28" i="20"/>
  <c r="Y28" i="20"/>
  <c r="AA28" i="20"/>
  <c r="Z28" i="20"/>
  <c r="T161" i="20"/>
  <c r="AE48" i="20"/>
  <c r="Z48" i="20"/>
  <c r="AA48" i="20"/>
  <c r="Y48" i="20"/>
  <c r="AB48" i="20"/>
  <c r="Z47" i="20"/>
  <c r="AA47" i="20"/>
  <c r="Y47" i="20"/>
  <c r="AB47" i="20"/>
  <c r="AE51" i="20"/>
  <c r="Z51" i="20"/>
  <c r="AA51" i="20"/>
  <c r="Y51" i="20"/>
  <c r="AB51" i="20"/>
  <c r="AE184" i="20"/>
  <c r="AE24" i="20"/>
  <c r="AE140" i="20"/>
  <c r="AA50" i="20"/>
  <c r="AB50" i="20"/>
  <c r="Y50" i="20"/>
  <c r="Z50" i="20"/>
  <c r="AE46" i="20"/>
  <c r="AA46" i="20"/>
  <c r="Y46" i="20"/>
  <c r="Z46" i="20"/>
  <c r="AB46" i="20"/>
  <c r="S9" i="20"/>
  <c r="AD9" i="20"/>
  <c r="I9" i="20"/>
  <c r="F9" i="20"/>
  <c r="R9" i="20"/>
  <c r="AA60" i="20"/>
  <c r="AB60" i="20"/>
  <c r="Y60" i="20"/>
  <c r="Z60" i="20"/>
  <c r="AE171" i="20"/>
  <c r="T53" i="20"/>
  <c r="T85" i="20"/>
  <c r="AA85" i="20"/>
  <c r="AB85" i="20"/>
  <c r="Y85" i="20"/>
  <c r="Z85" i="20"/>
  <c r="T207" i="20"/>
  <c r="T81" i="20"/>
  <c r="AB81" i="20"/>
  <c r="Y81" i="20"/>
  <c r="Z81" i="20"/>
  <c r="AA81" i="20"/>
  <c r="AE79" i="20"/>
  <c r="AA79" i="20"/>
  <c r="AB79" i="20"/>
  <c r="Y79" i="20"/>
  <c r="Z79" i="20"/>
  <c r="AE71" i="20"/>
  <c r="AA71" i="20"/>
  <c r="AB71" i="20"/>
  <c r="Y71" i="20"/>
  <c r="Z71" i="20"/>
  <c r="AE101" i="20"/>
  <c r="AE154" i="20"/>
  <c r="AA76" i="20"/>
  <c r="AB76" i="20"/>
  <c r="Z76" i="20"/>
  <c r="Y76" i="20"/>
  <c r="AA73" i="20"/>
  <c r="AB73" i="20"/>
  <c r="Z73" i="20"/>
  <c r="Y73" i="20"/>
  <c r="T69" i="20"/>
  <c r="AA69" i="20"/>
  <c r="Z69" i="20"/>
  <c r="AB69" i="20"/>
  <c r="Y69" i="20"/>
  <c r="T65" i="20"/>
  <c r="AA65" i="20"/>
  <c r="AB65" i="20"/>
  <c r="Z65" i="20"/>
  <c r="Y65" i="20"/>
  <c r="AE62" i="20"/>
  <c r="AA62" i="20"/>
  <c r="Y62" i="20"/>
  <c r="AB62" i="20"/>
  <c r="Z62" i="20"/>
  <c r="AE188" i="20"/>
  <c r="T58" i="20"/>
  <c r="AA58" i="20"/>
  <c r="AB58" i="20"/>
  <c r="Z58" i="20"/>
  <c r="Y58" i="20"/>
  <c r="AE166" i="20"/>
  <c r="AA55" i="20"/>
  <c r="Y55" i="20"/>
  <c r="AB55" i="20"/>
  <c r="Z55" i="20"/>
  <c r="AE64" i="20"/>
  <c r="AE167" i="20"/>
  <c r="T15" i="20"/>
  <c r="T141" i="20"/>
  <c r="Z52" i="20"/>
  <c r="AA52" i="20"/>
  <c r="Y52" i="20"/>
  <c r="AB52" i="20"/>
  <c r="T49" i="20"/>
  <c r="Z49" i="20"/>
  <c r="AB49" i="20"/>
  <c r="AA49" i="20"/>
  <c r="Y49" i="20"/>
  <c r="AE159" i="20"/>
  <c r="T197" i="20"/>
  <c r="T112" i="20"/>
  <c r="T67" i="20"/>
  <c r="AE183" i="20"/>
  <c r="Z37" i="20"/>
  <c r="AA37" i="20"/>
  <c r="AB37" i="20"/>
  <c r="Y37" i="20"/>
  <c r="AL9" i="20"/>
  <c r="Z38" i="20"/>
  <c r="AB38" i="20"/>
  <c r="AA38" i="20"/>
  <c r="Y38" i="20"/>
  <c r="AE192" i="20"/>
  <c r="T172" i="20"/>
  <c r="T83" i="20"/>
  <c r="AE129" i="20"/>
  <c r="AE13" i="20"/>
  <c r="AE81" i="20"/>
  <c r="AE156" i="20"/>
  <c r="AE176" i="20"/>
  <c r="AE27" i="20"/>
  <c r="T116" i="20"/>
  <c r="AE93" i="20"/>
  <c r="T134" i="20"/>
  <c r="T71" i="20"/>
  <c r="AB11" i="20"/>
  <c r="Y11" i="20"/>
  <c r="Z11" i="20"/>
  <c r="AA11" i="20"/>
  <c r="AE206" i="20"/>
  <c r="AE187" i="20"/>
  <c r="AE146" i="20"/>
  <c r="AE32" i="20"/>
  <c r="T145" i="20"/>
  <c r="AB10" i="20"/>
  <c r="Y10" i="20"/>
  <c r="AA10" i="20"/>
  <c r="Z10" i="20"/>
  <c r="AE152" i="20"/>
  <c r="T51" i="20"/>
  <c r="AE162" i="20"/>
  <c r="AE44" i="20"/>
  <c r="AE69" i="20"/>
  <c r="AE180" i="20"/>
  <c r="AE19" i="20"/>
  <c r="AE66" i="20"/>
  <c r="T149" i="20"/>
  <c r="AE203" i="20"/>
  <c r="AE92" i="20"/>
  <c r="AE39" i="20"/>
  <c r="T48" i="20"/>
  <c r="T199" i="20"/>
  <c r="AE205" i="20"/>
  <c r="T46" i="20"/>
  <c r="T169" i="20"/>
  <c r="T126" i="20"/>
  <c r="AE202" i="20"/>
  <c r="AE85" i="20"/>
  <c r="AE148" i="20"/>
  <c r="AE49" i="20"/>
  <c r="T177" i="20"/>
  <c r="T181" i="20"/>
  <c r="T70" i="20"/>
  <c r="AK9" i="20"/>
  <c r="AE89" i="20"/>
  <c r="T117" i="20"/>
  <c r="T79" i="20"/>
  <c r="AE151" i="20"/>
  <c r="AE168" i="20"/>
  <c r="AE143" i="20"/>
  <c r="T113" i="20"/>
  <c r="T99" i="20"/>
  <c r="T41" i="20"/>
  <c r="AE29" i="20"/>
  <c r="T125" i="20"/>
  <c r="T33" i="20"/>
  <c r="AE57" i="20"/>
  <c r="T137" i="20"/>
  <c r="AE58" i="20"/>
  <c r="AE110" i="20"/>
  <c r="T208" i="20"/>
  <c r="Z15" i="20"/>
  <c r="Y15" i="20"/>
  <c r="AA15" i="20"/>
  <c r="AB15" i="20"/>
  <c r="A8" i="20"/>
  <c r="T133" i="20"/>
  <c r="AE164" i="20"/>
  <c r="AE196" i="20"/>
  <c r="AE96" i="20"/>
  <c r="T47" i="20"/>
  <c r="AE47" i="20"/>
  <c r="AE9" i="20"/>
  <c r="AJ9" i="20"/>
  <c r="AE97" i="20"/>
  <c r="T121" i="20"/>
  <c r="AE200" i="20"/>
  <c r="T138" i="20"/>
  <c r="T153" i="20"/>
  <c r="AE34" i="20"/>
  <c r="T100" i="20"/>
  <c r="AE163" i="20"/>
  <c r="AE77" i="20"/>
  <c r="AE144" i="20"/>
  <c r="AE14" i="20"/>
  <c r="AE65" i="20"/>
  <c r="T95" i="20"/>
  <c r="T157" i="20"/>
  <c r="T26" i="20"/>
  <c r="AE45" i="20"/>
  <c r="T130" i="20"/>
  <c r="T59" i="20"/>
  <c r="T61" i="20"/>
  <c r="AE61" i="20"/>
  <c r="T109" i="20"/>
  <c r="AE109" i="20"/>
  <c r="AE84" i="20"/>
  <c r="T84" i="20"/>
  <c r="T76" i="20"/>
  <c r="AE76" i="20"/>
  <c r="T54" i="20"/>
  <c r="AE54" i="20"/>
  <c r="AE37" i="20"/>
  <c r="T37" i="20"/>
  <c r="T195" i="20"/>
  <c r="AE195" i="20"/>
  <c r="AE182" i="20"/>
  <c r="T182" i="20"/>
  <c r="AE170" i="20"/>
  <c r="T170" i="20"/>
  <c r="AE135" i="20"/>
  <c r="T135" i="20"/>
  <c r="T124" i="20"/>
  <c r="AE124" i="20"/>
  <c r="AE111" i="20"/>
  <c r="T111" i="20"/>
  <c r="T86" i="20"/>
  <c r="AE86" i="20"/>
  <c r="AE52" i="20"/>
  <c r="T52" i="20"/>
  <c r="AE28" i="20"/>
  <c r="T28" i="20"/>
  <c r="AE185" i="20"/>
  <c r="T185" i="20"/>
  <c r="AE173" i="20"/>
  <c r="T173" i="20"/>
  <c r="T147" i="20"/>
  <c r="AE147" i="20"/>
  <c r="T123" i="20"/>
  <c r="AE123" i="20"/>
  <c r="AE106" i="20"/>
  <c r="T106" i="20"/>
  <c r="AE87" i="20"/>
  <c r="T87" i="20"/>
  <c r="AE55" i="20"/>
  <c r="T55" i="20"/>
  <c r="AE107" i="20"/>
  <c r="T107" i="20"/>
  <c r="T82" i="20"/>
  <c r="AE82" i="20"/>
  <c r="T74" i="20"/>
  <c r="AE74" i="20"/>
  <c r="AE63" i="20"/>
  <c r="T63" i="20"/>
  <c r="T50" i="20"/>
  <c r="AE50" i="20"/>
  <c r="T179" i="20"/>
  <c r="AE179" i="20"/>
  <c r="T132" i="20"/>
  <c r="AE132" i="20"/>
  <c r="T105" i="20"/>
  <c r="AE105" i="20"/>
  <c r="AE22" i="20"/>
  <c r="T22" i="20"/>
  <c r="T194" i="20"/>
  <c r="AE194" i="20"/>
  <c r="T131" i="20"/>
  <c r="AE131" i="20"/>
  <c r="T120" i="20"/>
  <c r="AE120" i="20"/>
  <c r="AE104" i="20"/>
  <c r="T104" i="20"/>
  <c r="T40" i="20"/>
  <c r="AE40" i="20"/>
  <c r="T80" i="20"/>
  <c r="AE80" i="20"/>
  <c r="T72" i="20"/>
  <c r="AE72" i="20"/>
  <c r="T42" i="20"/>
  <c r="AE42" i="20"/>
  <c r="T190" i="20"/>
  <c r="AE190" i="20"/>
  <c r="AE158" i="20"/>
  <c r="T158" i="20"/>
  <c r="AE142" i="20"/>
  <c r="T142" i="20"/>
  <c r="T119" i="20"/>
  <c r="AE119" i="20"/>
  <c r="AE103" i="20"/>
  <c r="T103" i="20"/>
  <c r="AE68" i="20"/>
  <c r="T68" i="20"/>
  <c r="AE43" i="20"/>
  <c r="T43" i="20"/>
  <c r="T191" i="20"/>
  <c r="AE191" i="20"/>
  <c r="T178" i="20"/>
  <c r="AE178" i="20"/>
  <c r="AE139" i="20"/>
  <c r="T139" i="20"/>
  <c r="T128" i="20"/>
  <c r="AE128" i="20"/>
  <c r="AE118" i="20"/>
  <c r="T118" i="20"/>
  <c r="T102" i="20"/>
  <c r="AE102" i="20"/>
  <c r="AE60" i="20"/>
  <c r="T60" i="20"/>
  <c r="T73" i="20"/>
  <c r="AE73" i="20"/>
  <c r="T108" i="20"/>
  <c r="AE108" i="20"/>
  <c r="T35" i="20"/>
  <c r="AE201" i="20"/>
  <c r="AE25" i="20"/>
  <c r="T122" i="20"/>
  <c r="T165" i="20"/>
  <c r="T75" i="20"/>
  <c r="T17" i="20"/>
  <c r="AE17" i="20"/>
  <c r="AE91" i="20"/>
  <c r="T91" i="20"/>
  <c r="T78" i="20"/>
  <c r="AE78" i="20"/>
  <c r="T56" i="20"/>
  <c r="AE56" i="20"/>
  <c r="AE198" i="20"/>
  <c r="T198" i="20"/>
  <c r="AE186" i="20"/>
  <c r="T186" i="20"/>
  <c r="T174" i="20"/>
  <c r="AE174" i="20"/>
  <c r="T155" i="20"/>
  <c r="AE155" i="20"/>
  <c r="AE127" i="20"/>
  <c r="T127" i="20"/>
  <c r="AE115" i="20"/>
  <c r="T115" i="20"/>
  <c r="AE88" i="20"/>
  <c r="T88" i="20"/>
  <c r="AE189" i="20"/>
  <c r="T189" i="20"/>
  <c r="T175" i="20"/>
  <c r="AE175" i="20"/>
  <c r="AE150" i="20"/>
  <c r="T150" i="20"/>
  <c r="T136" i="20"/>
  <c r="AE136" i="20"/>
  <c r="AE114" i="20"/>
  <c r="T114" i="20"/>
  <c r="T38" i="20"/>
  <c r="AE38" i="20"/>
  <c r="T90" i="20"/>
  <c r="AE90" i="20"/>
  <c r="Y21" i="20"/>
  <c r="Z21" i="20"/>
  <c r="AA21" i="20"/>
  <c r="AB21" i="20"/>
  <c r="Y30" i="20"/>
  <c r="Z30" i="20"/>
  <c r="AA30" i="20"/>
  <c r="AB30" i="20"/>
  <c r="N11" i="20"/>
  <c r="P11" i="20"/>
  <c r="BB27" i="20"/>
  <c r="BB28" i="20"/>
  <c r="BA20" i="20"/>
  <c r="BA28" i="20"/>
  <c r="Y23" i="20"/>
  <c r="Z23" i="20"/>
  <c r="AA23" i="20"/>
  <c r="AB23" i="20"/>
  <c r="Y20" i="20"/>
  <c r="Z20" i="20"/>
  <c r="AA20" i="20"/>
  <c r="AB20" i="20"/>
  <c r="Y18" i="20"/>
  <c r="Z18" i="20"/>
  <c r="AA18" i="20"/>
  <c r="AB18" i="20"/>
  <c r="Y16" i="20"/>
  <c r="Z16" i="20"/>
  <c r="AA16" i="20"/>
  <c r="AB16" i="20"/>
  <c r="Y12" i="20"/>
  <c r="Z12" i="20"/>
  <c r="AA12" i="20"/>
  <c r="AB12" i="20"/>
  <c r="AZ22" i="20"/>
  <c r="B8" i="20"/>
  <c r="H8" i="20"/>
  <c r="AE16" i="20"/>
  <c r="T16" i="20"/>
  <c r="T20" i="20"/>
  <c r="AE20" i="20"/>
  <c r="T11" i="20"/>
  <c r="BB18" i="20"/>
  <c r="BB26" i="20"/>
  <c r="AE11" i="20"/>
  <c r="T8" i="20"/>
  <c r="AE8" i="20"/>
  <c r="AJ8" i="20"/>
  <c r="AE21" i="20"/>
  <c r="T21" i="20"/>
  <c r="AE30" i="20"/>
  <c r="T30" i="20"/>
  <c r="AE10" i="20"/>
  <c r="T10" i="20"/>
  <c r="T12" i="20"/>
  <c r="AE12" i="20"/>
  <c r="T18" i="20"/>
  <c r="AE18" i="20"/>
  <c r="AE23" i="20"/>
  <c r="T23" i="20"/>
  <c r="A183" i="25"/>
  <c r="F83" i="32"/>
  <c r="R83" i="32"/>
  <c r="F83" i="31"/>
  <c r="R83" i="31"/>
  <c r="AJ199" i="28"/>
  <c r="AH200" i="28"/>
  <c r="I10" i="20"/>
  <c r="J10" i="20"/>
  <c r="F10" i="20"/>
  <c r="R10" i="20"/>
  <c r="X6" i="20"/>
  <c r="X8" i="20"/>
  <c r="X9" i="20"/>
  <c r="X10" i="20"/>
  <c r="X11" i="20"/>
  <c r="U6" i="20"/>
  <c r="U8" i="20"/>
  <c r="V6" i="20"/>
  <c r="V8" i="20"/>
  <c r="V9" i="20"/>
  <c r="V10" i="20"/>
  <c r="S11" i="20"/>
  <c r="AD11" i="20"/>
  <c r="H9" i="20"/>
  <c r="S10" i="20"/>
  <c r="AD10" i="20"/>
  <c r="AZ20" i="20"/>
  <c r="AZ28" i="20"/>
  <c r="J9" i="20"/>
  <c r="A9" i="20"/>
  <c r="A10" i="20"/>
  <c r="B9" i="20"/>
  <c r="W6" i="20"/>
  <c r="W8" i="20"/>
  <c r="W9" i="20"/>
  <c r="BA19" i="20"/>
  <c r="BA18" i="20"/>
  <c r="AK8" i="20"/>
  <c r="AM8" i="20"/>
  <c r="AL8" i="20"/>
  <c r="A184" i="25"/>
  <c r="F84" i="31"/>
  <c r="R84" i="31"/>
  <c r="F84" i="32"/>
  <c r="R84" i="32"/>
  <c r="AJ200" i="28"/>
  <c r="AH201" i="28"/>
  <c r="H10" i="20"/>
  <c r="B10" i="20"/>
  <c r="I11" i="20"/>
  <c r="F11" i="20"/>
  <c r="R11" i="20"/>
  <c r="W10" i="20"/>
  <c r="BA26" i="20"/>
  <c r="AZ18" i="20"/>
  <c r="AZ26" i="20"/>
  <c r="BA27" i="20"/>
  <c r="AZ19" i="20"/>
  <c r="AZ27" i="20"/>
  <c r="U9" i="20"/>
  <c r="U10" i="20"/>
  <c r="M8" i="20"/>
  <c r="L8" i="20"/>
  <c r="Q9" i="20"/>
  <c r="V11" i="20"/>
  <c r="V12" i="20"/>
  <c r="X12" i="20"/>
  <c r="X13" i="20"/>
  <c r="A185" i="25"/>
  <c r="F85" i="32"/>
  <c r="R85" i="32"/>
  <c r="F85" i="31"/>
  <c r="R85" i="31"/>
  <c r="AJ201" i="28"/>
  <c r="AH202" i="28"/>
  <c r="A11" i="20"/>
  <c r="J11" i="20"/>
  <c r="I12" i="20"/>
  <c r="F12" i="20"/>
  <c r="R12" i="20"/>
  <c r="S12" i="20"/>
  <c r="AD12" i="20"/>
  <c r="H11" i="20"/>
  <c r="B11" i="20"/>
  <c r="AL10" i="20"/>
  <c r="AM10" i="20"/>
  <c r="AK10" i="20"/>
  <c r="W11" i="20"/>
  <c r="G28" i="19"/>
  <c r="G27" i="19"/>
  <c r="G23" i="19"/>
  <c r="G22" i="19"/>
  <c r="G18" i="19"/>
  <c r="G17" i="19"/>
  <c r="G13" i="19"/>
  <c r="G12" i="19"/>
  <c r="L10" i="20"/>
  <c r="M10" i="20"/>
  <c r="M9" i="20"/>
  <c r="L9" i="20"/>
  <c r="Q10" i="20"/>
  <c r="V13" i="20"/>
  <c r="U11" i="20"/>
  <c r="X14" i="20"/>
  <c r="G33" i="19"/>
  <c r="G32" i="19"/>
  <c r="A186" i="25"/>
  <c r="F86" i="31"/>
  <c r="R86" i="31"/>
  <c r="F86" i="32"/>
  <c r="R86" i="32"/>
  <c r="AJ202" i="28"/>
  <c r="AH203" i="28"/>
  <c r="J12" i="20"/>
  <c r="A12" i="20"/>
  <c r="I13" i="20"/>
  <c r="F13" i="20"/>
  <c r="R13" i="20"/>
  <c r="S13" i="20"/>
  <c r="AD13" i="20"/>
  <c r="H12" i="20"/>
  <c r="B12" i="20"/>
  <c r="AL11" i="20"/>
  <c r="AK11" i="20"/>
  <c r="AM11" i="20"/>
  <c r="V14" i="20"/>
  <c r="V15" i="20"/>
  <c r="V16" i="20"/>
  <c r="V17" i="20"/>
  <c r="W12" i="20"/>
  <c r="Q11" i="20"/>
  <c r="X15" i="20"/>
  <c r="X16" i="20"/>
  <c r="M11" i="20"/>
  <c r="L11" i="20"/>
  <c r="U12" i="20"/>
  <c r="A187" i="25"/>
  <c r="F87" i="32"/>
  <c r="R87" i="32"/>
  <c r="F87" i="31"/>
  <c r="R87" i="31"/>
  <c r="AJ203" i="28"/>
  <c r="AH204" i="28"/>
  <c r="I14" i="20"/>
  <c r="F14" i="20"/>
  <c r="R14" i="20"/>
  <c r="S14" i="20"/>
  <c r="AD14" i="20"/>
  <c r="J13" i="20"/>
  <c r="A13" i="20"/>
  <c r="B13" i="20"/>
  <c r="H13" i="20"/>
  <c r="AM12" i="20"/>
  <c r="AK12" i="20"/>
  <c r="W13" i="20"/>
  <c r="AL12" i="20"/>
  <c r="Q12" i="20"/>
  <c r="V18" i="20"/>
  <c r="V19" i="20"/>
  <c r="L26" i="26"/>
  <c r="L26" i="19"/>
  <c r="L27" i="26"/>
  <c r="L27" i="19"/>
  <c r="L28" i="26"/>
  <c r="L28" i="19"/>
  <c r="M12" i="20"/>
  <c r="L12" i="20"/>
  <c r="U13" i="20"/>
  <c r="U14" i="20"/>
  <c r="X17" i="20"/>
  <c r="A188" i="25"/>
  <c r="F88" i="31"/>
  <c r="R88" i="31"/>
  <c r="F88" i="32"/>
  <c r="R88" i="32"/>
  <c r="AJ204" i="28"/>
  <c r="AH205" i="28"/>
  <c r="U8" i="27"/>
  <c r="H14" i="20"/>
  <c r="B14" i="20"/>
  <c r="I15" i="20"/>
  <c r="F15" i="20"/>
  <c r="R15" i="20"/>
  <c r="S15" i="20"/>
  <c r="AD15" i="20"/>
  <c r="A14" i="20"/>
  <c r="J14" i="20"/>
  <c r="W14" i="20"/>
  <c r="M14" i="20"/>
  <c r="AL13" i="20"/>
  <c r="AK13" i="20"/>
  <c r="AM13" i="20"/>
  <c r="V20" i="20"/>
  <c r="Q13" i="20"/>
  <c r="M28" i="19"/>
  <c r="M27" i="19"/>
  <c r="U6" i="27"/>
  <c r="M28" i="26"/>
  <c r="M27" i="26"/>
  <c r="X18" i="20"/>
  <c r="X19" i="20"/>
  <c r="L13" i="20"/>
  <c r="M13" i="20"/>
  <c r="U15" i="20"/>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F151" i="28"/>
  <c r="R151" i="28"/>
  <c r="F153" i="28"/>
  <c r="R153" i="28"/>
  <c r="F197" i="31"/>
  <c r="R197" i="31"/>
  <c r="F201" i="33"/>
  <c r="F89" i="32"/>
  <c r="R89" i="32"/>
  <c r="F89" i="31"/>
  <c r="R89" i="31"/>
  <c r="AJ205" i="28"/>
  <c r="AH206" i="28"/>
  <c r="I16" i="20"/>
  <c r="F16" i="20"/>
  <c r="R16" i="20"/>
  <c r="S16" i="20"/>
  <c r="AD16" i="20"/>
  <c r="J15" i="20"/>
  <c r="A15" i="20"/>
  <c r="H15" i="20"/>
  <c r="B15" i="20"/>
  <c r="W15" i="20"/>
  <c r="W16" i="20"/>
  <c r="AM16" i="20"/>
  <c r="L14" i="20"/>
  <c r="AL15" i="20"/>
  <c r="AK15" i="20"/>
  <c r="AL16" i="20"/>
  <c r="AM14" i="20"/>
  <c r="AL14" i="20"/>
  <c r="AK14" i="20"/>
  <c r="Q14" i="20"/>
  <c r="V21" i="20"/>
  <c r="V22" i="20"/>
  <c r="V23" i="20"/>
  <c r="U16" i="20"/>
  <c r="X20" i="20"/>
  <c r="X21" i="20"/>
  <c r="X22" i="20"/>
  <c r="X23" i="20"/>
  <c r="X24" i="20"/>
  <c r="AK16" i="20"/>
  <c r="F175" i="31"/>
  <c r="R175" i="31"/>
  <c r="F186" i="32"/>
  <c r="R186" i="32"/>
  <c r="F152" i="30"/>
  <c r="R152" i="30"/>
  <c r="F182" i="30"/>
  <c r="R182" i="30"/>
  <c r="F186" i="33"/>
  <c r="R186" i="33"/>
  <c r="F185" i="30"/>
  <c r="R185" i="30"/>
  <c r="F194" i="30"/>
  <c r="R194" i="30"/>
  <c r="F135" i="28"/>
  <c r="R135" i="28"/>
  <c r="F201" i="29"/>
  <c r="F149" i="28"/>
  <c r="R149" i="28"/>
  <c r="F198" i="28"/>
  <c r="R198" i="28"/>
  <c r="F179" i="32"/>
  <c r="R179" i="32"/>
  <c r="F183" i="32"/>
  <c r="R183" i="32"/>
  <c r="F182" i="31"/>
  <c r="R182" i="31"/>
  <c r="F178" i="31"/>
  <c r="R178" i="31"/>
  <c r="F185" i="33"/>
  <c r="R185" i="33"/>
  <c r="F181" i="31"/>
  <c r="R181" i="31"/>
  <c r="F151" i="30"/>
  <c r="R151" i="30"/>
  <c r="F198" i="33"/>
  <c r="R198" i="33"/>
  <c r="F179" i="30"/>
  <c r="R179" i="30"/>
  <c r="F148" i="30"/>
  <c r="R148" i="30"/>
  <c r="F194" i="32"/>
  <c r="R194" i="32"/>
  <c r="F188" i="29"/>
  <c r="R188" i="29"/>
  <c r="F175" i="30"/>
  <c r="R175" i="30"/>
  <c r="F198" i="32"/>
  <c r="R198" i="32"/>
  <c r="F175" i="32"/>
  <c r="R175" i="32"/>
  <c r="F192" i="33"/>
  <c r="R192" i="33"/>
  <c r="F152" i="28"/>
  <c r="R152" i="28"/>
  <c r="F192" i="31"/>
  <c r="R192" i="31"/>
  <c r="F140" i="30"/>
  <c r="R140" i="30"/>
  <c r="F194" i="28"/>
  <c r="R194" i="28"/>
  <c r="F199" i="28"/>
  <c r="R199" i="28"/>
  <c r="F179" i="28"/>
  <c r="R179" i="28"/>
  <c r="F199" i="32"/>
  <c r="R199" i="32"/>
  <c r="F194" i="29"/>
  <c r="R194" i="29"/>
  <c r="F185" i="28"/>
  <c r="R185" i="28"/>
  <c r="F176" i="28"/>
  <c r="R176" i="28"/>
  <c r="F200" i="28"/>
  <c r="R200" i="28"/>
  <c r="F150" i="30"/>
  <c r="R150" i="30"/>
  <c r="F195" i="30"/>
  <c r="R195" i="30"/>
  <c r="F145" i="28"/>
  <c r="R145" i="28"/>
  <c r="F195" i="28"/>
  <c r="R195" i="28"/>
  <c r="F181" i="30"/>
  <c r="R181" i="30"/>
  <c r="F143" i="28"/>
  <c r="R143" i="28"/>
  <c r="F145" i="30"/>
  <c r="R145" i="30"/>
  <c r="F146" i="28"/>
  <c r="R146" i="28"/>
  <c r="F191" i="30"/>
  <c r="R191" i="30"/>
  <c r="F185" i="32"/>
  <c r="R185" i="32"/>
  <c r="F196" i="33"/>
  <c r="R196" i="33"/>
  <c r="F199" i="29"/>
  <c r="R199" i="29"/>
  <c r="F142" i="30"/>
  <c r="R142" i="30"/>
  <c r="F193" i="33"/>
  <c r="R193" i="33"/>
  <c r="F144" i="30"/>
  <c r="R144" i="30"/>
  <c r="F148" i="28"/>
  <c r="R148" i="28"/>
  <c r="F196" i="28"/>
  <c r="R196" i="28"/>
  <c r="F185" i="29"/>
  <c r="R185" i="29"/>
  <c r="F180" i="29"/>
  <c r="R180" i="29"/>
  <c r="F188" i="30"/>
  <c r="R188" i="30"/>
  <c r="F196" i="31"/>
  <c r="R196" i="31"/>
  <c r="F197" i="30"/>
  <c r="R197" i="30"/>
  <c r="F193" i="30"/>
  <c r="R193" i="30"/>
  <c r="F187" i="30"/>
  <c r="R187" i="30"/>
  <c r="F186" i="31"/>
  <c r="R186" i="31"/>
  <c r="F181" i="28"/>
  <c r="R181" i="28"/>
  <c r="F194" i="31"/>
  <c r="R194" i="31"/>
  <c r="F201" i="28"/>
  <c r="F193" i="32"/>
  <c r="R193" i="32"/>
  <c r="F135" i="30"/>
  <c r="R135" i="30"/>
  <c r="F184" i="28"/>
  <c r="R184" i="28"/>
  <c r="F191" i="32"/>
  <c r="R191" i="32"/>
  <c r="F189" i="29"/>
  <c r="R189" i="29"/>
  <c r="F189" i="31"/>
  <c r="R189" i="31"/>
  <c r="F175" i="29"/>
  <c r="R175" i="29"/>
  <c r="F186" i="28"/>
  <c r="R186" i="28"/>
  <c r="F191" i="28"/>
  <c r="R191" i="28"/>
  <c r="F201" i="32"/>
  <c r="F136" i="28"/>
  <c r="R136" i="28"/>
  <c r="F197" i="32"/>
  <c r="R197" i="32"/>
  <c r="F188" i="32"/>
  <c r="R188" i="32"/>
  <c r="F192" i="29"/>
  <c r="R192" i="29"/>
  <c r="F182" i="29"/>
  <c r="R182" i="29"/>
  <c r="F188" i="31"/>
  <c r="R188" i="31"/>
  <c r="F198" i="29"/>
  <c r="R198" i="29"/>
  <c r="F190" i="32"/>
  <c r="R190" i="32"/>
  <c r="F144" i="28"/>
  <c r="R144" i="28"/>
  <c r="F183" i="29"/>
  <c r="R183" i="29"/>
  <c r="F183" i="28"/>
  <c r="R183" i="28"/>
  <c r="F192" i="28"/>
  <c r="R192" i="28"/>
  <c r="F183" i="31"/>
  <c r="R183" i="31"/>
  <c r="F176" i="30"/>
  <c r="R176" i="30"/>
  <c r="F176" i="29"/>
  <c r="R176" i="29"/>
  <c r="F191" i="33"/>
  <c r="R191" i="33"/>
  <c r="F155" i="30"/>
  <c r="R155" i="30"/>
  <c r="F200" i="29"/>
  <c r="R200" i="29"/>
  <c r="F177" i="30"/>
  <c r="R177" i="30"/>
  <c r="F187" i="32"/>
  <c r="R187" i="32"/>
  <c r="F189" i="30"/>
  <c r="R189" i="30"/>
  <c r="F188" i="33"/>
  <c r="R188" i="33"/>
  <c r="F185" i="31"/>
  <c r="R185" i="31"/>
  <c r="F141" i="30"/>
  <c r="R141" i="30"/>
  <c r="F140" i="28"/>
  <c r="R140" i="28"/>
  <c r="F139" i="30"/>
  <c r="R139" i="30"/>
  <c r="F178" i="32"/>
  <c r="R178" i="32"/>
  <c r="F196" i="30"/>
  <c r="R196" i="30"/>
  <c r="F190" i="31"/>
  <c r="R190" i="31"/>
  <c r="F146" i="30"/>
  <c r="R146" i="30"/>
  <c r="F176" i="31"/>
  <c r="R176" i="31"/>
  <c r="F142" i="28"/>
  <c r="R142" i="28"/>
  <c r="F199" i="31"/>
  <c r="R199" i="31"/>
  <c r="F136" i="30"/>
  <c r="R136" i="30"/>
  <c r="F153" i="30"/>
  <c r="R153" i="30"/>
  <c r="F184" i="31"/>
  <c r="R184" i="31"/>
  <c r="F175" i="28"/>
  <c r="R175" i="28"/>
  <c r="F190" i="28"/>
  <c r="R190" i="28"/>
  <c r="F141" i="28"/>
  <c r="R141" i="28"/>
  <c r="F179" i="31"/>
  <c r="R179" i="31"/>
  <c r="F147" i="28"/>
  <c r="R147" i="28"/>
  <c r="F181" i="29"/>
  <c r="R181" i="29"/>
  <c r="F200" i="33"/>
  <c r="R200" i="33"/>
  <c r="F178" i="30"/>
  <c r="R178" i="30"/>
  <c r="F195" i="29"/>
  <c r="R195" i="29"/>
  <c r="F147" i="30"/>
  <c r="R147" i="30"/>
  <c r="F189" i="33"/>
  <c r="R189" i="33"/>
  <c r="F143" i="30"/>
  <c r="R143" i="30"/>
  <c r="F184" i="30"/>
  <c r="R184" i="30"/>
  <c r="F178" i="28"/>
  <c r="R178" i="28"/>
  <c r="F154" i="28"/>
  <c r="R154" i="28"/>
  <c r="F193" i="31"/>
  <c r="R193" i="31"/>
  <c r="F186" i="30"/>
  <c r="R186" i="30"/>
  <c r="F193" i="28"/>
  <c r="R193" i="28"/>
  <c r="F177" i="29"/>
  <c r="R177" i="29"/>
  <c r="F138" i="30"/>
  <c r="R138" i="30"/>
  <c r="F197" i="28"/>
  <c r="R197" i="28"/>
  <c r="F199" i="30"/>
  <c r="R199" i="30"/>
  <c r="F138" i="28"/>
  <c r="R138" i="28"/>
  <c r="F192" i="30"/>
  <c r="R192" i="30"/>
  <c r="F195" i="33"/>
  <c r="R195" i="33"/>
  <c r="F200" i="30"/>
  <c r="R200" i="30"/>
  <c r="F181" i="32"/>
  <c r="R181" i="32"/>
  <c r="F183" i="30"/>
  <c r="R183" i="30"/>
  <c r="F190" i="29"/>
  <c r="R190" i="29"/>
  <c r="F180" i="30"/>
  <c r="R180" i="30"/>
  <c r="F195" i="32"/>
  <c r="R195" i="32"/>
  <c r="F199" i="33"/>
  <c r="R199" i="33"/>
  <c r="F177" i="28"/>
  <c r="R177" i="28"/>
  <c r="F201" i="30"/>
  <c r="F184" i="32"/>
  <c r="R184" i="32"/>
  <c r="F154" i="30"/>
  <c r="R154" i="30"/>
  <c r="F193" i="29"/>
  <c r="R193" i="29"/>
  <c r="F189" i="28"/>
  <c r="R189" i="28"/>
  <c r="F180" i="31"/>
  <c r="R180" i="31"/>
  <c r="F187" i="28"/>
  <c r="R187" i="28"/>
  <c r="F191" i="31"/>
  <c r="R191" i="31"/>
  <c r="F187" i="31"/>
  <c r="R187" i="31"/>
  <c r="F137" i="30"/>
  <c r="R137" i="30"/>
  <c r="F200" i="32"/>
  <c r="R200" i="32"/>
  <c r="F196" i="29"/>
  <c r="R196" i="29"/>
  <c r="F191" i="29"/>
  <c r="R191" i="29"/>
  <c r="F184" i="29"/>
  <c r="R184" i="29"/>
  <c r="F179" i="29"/>
  <c r="R179" i="29"/>
  <c r="F155" i="28"/>
  <c r="R155" i="28"/>
  <c r="F177" i="32"/>
  <c r="R177" i="32"/>
  <c r="F182" i="28"/>
  <c r="R182" i="28"/>
  <c r="F139" i="28"/>
  <c r="R139" i="28"/>
  <c r="F187" i="29"/>
  <c r="R187" i="29"/>
  <c r="F182" i="32"/>
  <c r="R182" i="32"/>
  <c r="F187" i="33"/>
  <c r="R187" i="33"/>
  <c r="F197" i="29"/>
  <c r="R197" i="29"/>
  <c r="F178" i="29"/>
  <c r="R178" i="29"/>
  <c r="F186" i="29"/>
  <c r="R186" i="29"/>
  <c r="F194" i="33"/>
  <c r="R194" i="33"/>
  <c r="F150" i="28"/>
  <c r="R150" i="28"/>
  <c r="F177" i="31"/>
  <c r="R177" i="31"/>
  <c r="F180" i="32"/>
  <c r="R180" i="32"/>
  <c r="F195" i="31"/>
  <c r="R195" i="31"/>
  <c r="F190" i="33"/>
  <c r="R190" i="33"/>
  <c r="F189" i="32"/>
  <c r="R189" i="32"/>
  <c r="F192" i="32"/>
  <c r="R192" i="32"/>
  <c r="F198" i="30"/>
  <c r="R198" i="30"/>
  <c r="F137" i="28"/>
  <c r="R137" i="28"/>
  <c r="F196" i="32"/>
  <c r="R196" i="32"/>
  <c r="F198" i="31"/>
  <c r="R198" i="31"/>
  <c r="F197" i="33"/>
  <c r="R197" i="33"/>
  <c r="F180" i="28"/>
  <c r="R180" i="28"/>
  <c r="F201" i="31"/>
  <c r="F176" i="32"/>
  <c r="R176" i="32"/>
  <c r="F200" i="31"/>
  <c r="R200" i="31"/>
  <c r="F188" i="28"/>
  <c r="R188" i="28"/>
  <c r="F149" i="30"/>
  <c r="R149" i="30"/>
  <c r="F190" i="30"/>
  <c r="R190" i="30"/>
  <c r="F90" i="31"/>
  <c r="R90" i="31"/>
  <c r="F90" i="32"/>
  <c r="R90" i="32"/>
  <c r="AJ206" i="28"/>
  <c r="AH207" i="28"/>
  <c r="AM15" i="20"/>
  <c r="M15" i="20"/>
  <c r="H16" i="20"/>
  <c r="B16" i="20"/>
  <c r="I17" i="20"/>
  <c r="F17" i="20"/>
  <c r="R17" i="20"/>
  <c r="S17" i="20"/>
  <c r="AD17" i="20"/>
  <c r="A16" i="20"/>
  <c r="J16" i="20"/>
  <c r="L15" i="20"/>
  <c r="W17" i="20"/>
  <c r="W18" i="20"/>
  <c r="AK18" i="20"/>
  <c r="Q15" i="20"/>
  <c r="V24" i="20"/>
  <c r="V25" i="20"/>
  <c r="V26" i="20"/>
  <c r="V27" i="20"/>
  <c r="V28" i="20"/>
  <c r="V29" i="20"/>
  <c r="V30" i="20"/>
  <c r="V31" i="20"/>
  <c r="V32" i="20"/>
  <c r="V33" i="20"/>
  <c r="V34" i="20"/>
  <c r="V35" i="20"/>
  <c r="V36" i="20"/>
  <c r="V37" i="20"/>
  <c r="V38" i="20"/>
  <c r="V39" i="20"/>
  <c r="V40" i="20"/>
  <c r="V41" i="20"/>
  <c r="V42" i="20"/>
  <c r="V43" i="20"/>
  <c r="V44" i="20"/>
  <c r="V45" i="20"/>
  <c r="V46" i="20"/>
  <c r="V47" i="20"/>
  <c r="V48" i="20"/>
  <c r="V49" i="20"/>
  <c r="V50" i="20"/>
  <c r="V51" i="20"/>
  <c r="V52" i="20"/>
  <c r="V53" i="20"/>
  <c r="V54" i="20"/>
  <c r="V55" i="20"/>
  <c r="V56" i="20"/>
  <c r="V57" i="20"/>
  <c r="V58" i="20"/>
  <c r="V59" i="20"/>
  <c r="V60" i="20"/>
  <c r="V61" i="20"/>
  <c r="V62" i="20"/>
  <c r="V63" i="20"/>
  <c r="V64" i="20"/>
  <c r="V65" i="20"/>
  <c r="V66" i="20"/>
  <c r="V67" i="20"/>
  <c r="V68" i="20"/>
  <c r="V69" i="20"/>
  <c r="V70" i="20"/>
  <c r="V71" i="20"/>
  <c r="V72" i="20"/>
  <c r="V73" i="20"/>
  <c r="V74" i="20"/>
  <c r="V75" i="20"/>
  <c r="V76" i="20"/>
  <c r="V77" i="20"/>
  <c r="V78" i="20"/>
  <c r="V79" i="20"/>
  <c r="V80" i="20"/>
  <c r="V81" i="20"/>
  <c r="V82" i="20"/>
  <c r="V83" i="20"/>
  <c r="V84" i="20"/>
  <c r="V85" i="20"/>
  <c r="V86" i="20"/>
  <c r="V87" i="20"/>
  <c r="V88" i="20"/>
  <c r="V89" i="20"/>
  <c r="V90" i="20"/>
  <c r="V91" i="20"/>
  <c r="V92" i="20"/>
  <c r="V93" i="20"/>
  <c r="V94" i="20"/>
  <c r="V95" i="20"/>
  <c r="V96" i="20"/>
  <c r="V97" i="20"/>
  <c r="V98" i="20"/>
  <c r="V99" i="20"/>
  <c r="V100" i="20"/>
  <c r="V101" i="20"/>
  <c r="V102" i="20"/>
  <c r="V103" i="20"/>
  <c r="V104" i="20"/>
  <c r="V105" i="20"/>
  <c r="V106" i="20"/>
  <c r="V107" i="20"/>
  <c r="V108" i="20"/>
  <c r="V109" i="20"/>
  <c r="V110" i="20"/>
  <c r="V111" i="20"/>
  <c r="V112" i="20"/>
  <c r="V113" i="20"/>
  <c r="V114" i="20"/>
  <c r="V115" i="20"/>
  <c r="V116" i="20"/>
  <c r="V117" i="20"/>
  <c r="V118" i="20"/>
  <c r="V119" i="20"/>
  <c r="V120" i="20"/>
  <c r="V121" i="20"/>
  <c r="V122" i="20"/>
  <c r="V123" i="20"/>
  <c r="V124" i="20"/>
  <c r="V125" i="20"/>
  <c r="V126" i="20"/>
  <c r="V127" i="20"/>
  <c r="V128" i="20"/>
  <c r="V129" i="20"/>
  <c r="V130" i="20"/>
  <c r="V131" i="20"/>
  <c r="V132" i="20"/>
  <c r="V133" i="20"/>
  <c r="V134" i="20"/>
  <c r="V135" i="20"/>
  <c r="V136" i="20"/>
  <c r="V137" i="20"/>
  <c r="V138" i="20"/>
  <c r="V139" i="20"/>
  <c r="V140" i="20"/>
  <c r="V141" i="20"/>
  <c r="V142" i="20"/>
  <c r="V143" i="20"/>
  <c r="V144" i="20"/>
  <c r="V145" i="20"/>
  <c r="V146" i="20"/>
  <c r="V147" i="20"/>
  <c r="V148" i="20"/>
  <c r="V149" i="20"/>
  <c r="V150" i="20"/>
  <c r="V151" i="20"/>
  <c r="V152" i="20"/>
  <c r="V153" i="20"/>
  <c r="V154" i="20"/>
  <c r="V155" i="20"/>
  <c r="V156" i="20"/>
  <c r="V157" i="20"/>
  <c r="V158" i="20"/>
  <c r="V159" i="20"/>
  <c r="V160" i="20"/>
  <c r="V161" i="20"/>
  <c r="V162" i="20"/>
  <c r="V163" i="20"/>
  <c r="V164" i="20"/>
  <c r="V165" i="20"/>
  <c r="V166" i="20"/>
  <c r="V167" i="20"/>
  <c r="V168" i="20"/>
  <c r="V169" i="20"/>
  <c r="V170" i="20"/>
  <c r="V171" i="20"/>
  <c r="V172" i="20"/>
  <c r="V173" i="20"/>
  <c r="V174" i="20"/>
  <c r="V175" i="20"/>
  <c r="V176" i="20"/>
  <c r="V177" i="20"/>
  <c r="V178" i="20"/>
  <c r="V179" i="20"/>
  <c r="V180" i="20"/>
  <c r="V181" i="20"/>
  <c r="V182" i="20"/>
  <c r="V183" i="20"/>
  <c r="V184" i="20"/>
  <c r="V185" i="20"/>
  <c r="V186" i="20"/>
  <c r="V187" i="20"/>
  <c r="V188" i="20"/>
  <c r="V189" i="20"/>
  <c r="V190" i="20"/>
  <c r="V191" i="20"/>
  <c r="V192" i="20"/>
  <c r="V193" i="20"/>
  <c r="V194" i="20"/>
  <c r="V195" i="20"/>
  <c r="V196" i="20"/>
  <c r="V197" i="20"/>
  <c r="V198" i="20"/>
  <c r="V199" i="20"/>
  <c r="V200" i="20"/>
  <c r="V201" i="20"/>
  <c r="V202" i="20"/>
  <c r="V203" i="20"/>
  <c r="V204" i="20"/>
  <c r="V205" i="20"/>
  <c r="V206" i="20"/>
  <c r="V207" i="20"/>
  <c r="V208" i="20"/>
  <c r="M13" i="26"/>
  <c r="M12" i="26"/>
  <c r="M13" i="19"/>
  <c r="M12" i="19"/>
  <c r="X25" i="20"/>
  <c r="L16" i="20"/>
  <c r="M16" i="20"/>
  <c r="U17" i="20"/>
  <c r="AK17" i="20"/>
  <c r="AL17" i="20"/>
  <c r="AM17" i="20"/>
  <c r="F91" i="32"/>
  <c r="R91" i="32"/>
  <c r="F91" i="31"/>
  <c r="R91" i="31"/>
  <c r="AJ207" i="28"/>
  <c r="AH208" i="28"/>
  <c r="AL18" i="20"/>
  <c r="AM18" i="20"/>
  <c r="J17" i="20"/>
  <c r="A17" i="20"/>
  <c r="I18" i="20"/>
  <c r="F18" i="20"/>
  <c r="R18" i="20"/>
  <c r="S18" i="20"/>
  <c r="AD18" i="20"/>
  <c r="B17" i="20"/>
  <c r="H17" i="20"/>
  <c r="Q16" i="20"/>
  <c r="Q17" i="20"/>
  <c r="W19" i="20"/>
  <c r="L17" i="20"/>
  <c r="M17" i="20"/>
  <c r="U18" i="20"/>
  <c r="X26" i="20"/>
  <c r="X27" i="20"/>
  <c r="X28" i="20"/>
  <c r="X29" i="20"/>
  <c r="X30" i="20"/>
  <c r="X31" i="20"/>
  <c r="X32" i="20"/>
  <c r="X33" i="20"/>
  <c r="X34" i="20"/>
  <c r="F92" i="31"/>
  <c r="R92" i="31"/>
  <c r="F92" i="32"/>
  <c r="R92" i="32"/>
  <c r="AJ208" i="28"/>
  <c r="AF6" i="28"/>
  <c r="AF8" i="28"/>
  <c r="AH209" i="28"/>
  <c r="AH210" i="28"/>
  <c r="AH211" i="28"/>
  <c r="AH212" i="28"/>
  <c r="AH213" i="28"/>
  <c r="AH214" i="28"/>
  <c r="AH215" i="28"/>
  <c r="AH216" i="28"/>
  <c r="AH217" i="28"/>
  <c r="AH218" i="28"/>
  <c r="AH219" i="28"/>
  <c r="AH220" i="28"/>
  <c r="AH221" i="28"/>
  <c r="AH222" i="28"/>
  <c r="AH223" i="28"/>
  <c r="AH224" i="28"/>
  <c r="AH225" i="28"/>
  <c r="AH226" i="28"/>
  <c r="AH227" i="28"/>
  <c r="AH228" i="28"/>
  <c r="AH229" i="28"/>
  <c r="AH230" i="28"/>
  <c r="AH231" i="28"/>
  <c r="AH232" i="28"/>
  <c r="AH233" i="28"/>
  <c r="AH234" i="28"/>
  <c r="AH235" i="28"/>
  <c r="AH236" i="28"/>
  <c r="AH237" i="28"/>
  <c r="W20" i="20"/>
  <c r="AK19" i="20"/>
  <c r="AM19" i="20"/>
  <c r="AL19" i="20"/>
  <c r="W21" i="20"/>
  <c r="W22" i="20"/>
  <c r="J18" i="20"/>
  <c r="A18" i="20"/>
  <c r="I19" i="20"/>
  <c r="F19" i="20"/>
  <c r="R19" i="20"/>
  <c r="S19" i="20"/>
  <c r="AD19" i="20"/>
  <c r="H18" i="20"/>
  <c r="B18" i="20"/>
  <c r="Q18" i="20"/>
  <c r="E28" i="19"/>
  <c r="E27" i="19"/>
  <c r="E23" i="19"/>
  <c r="P6" i="27"/>
  <c r="E22" i="19"/>
  <c r="S6" i="27"/>
  <c r="E28" i="26"/>
  <c r="E27" i="26"/>
  <c r="E23" i="26"/>
  <c r="E22" i="26"/>
  <c r="X35" i="20"/>
  <c r="X36" i="20"/>
  <c r="X37" i="20"/>
  <c r="X38" i="20"/>
  <c r="X39" i="20"/>
  <c r="X40" i="20"/>
  <c r="X41" i="20"/>
  <c r="X42" i="20"/>
  <c r="X43" i="20"/>
  <c r="X44" i="20"/>
  <c r="X45" i="20"/>
  <c r="X46" i="20"/>
  <c r="X47" i="20"/>
  <c r="L18" i="20"/>
  <c r="M18" i="20"/>
  <c r="U19" i="20"/>
  <c r="AM21" i="20"/>
  <c r="AL21" i="20"/>
  <c r="AK21" i="20"/>
  <c r="F93" i="32"/>
  <c r="R93" i="32"/>
  <c r="F93" i="31"/>
  <c r="R93" i="31"/>
  <c r="AL20" i="20"/>
  <c r="AM20" i="20"/>
  <c r="AK20" i="20"/>
  <c r="I20" i="20"/>
  <c r="F20" i="20"/>
  <c r="R20" i="20"/>
  <c r="S20" i="20"/>
  <c r="AD20" i="20"/>
  <c r="J19" i="20"/>
  <c r="A19" i="20"/>
  <c r="H19" i="20"/>
  <c r="B19" i="20"/>
  <c r="Q19" i="20"/>
  <c r="M6" i="27"/>
  <c r="AM22" i="20"/>
  <c r="AL22" i="20"/>
  <c r="AK22" i="20"/>
  <c r="W23" i="20"/>
  <c r="M19" i="20"/>
  <c r="L19" i="20"/>
  <c r="U20"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X116" i="20"/>
  <c r="X117" i="20"/>
  <c r="X118" i="20"/>
  <c r="X119" i="20"/>
  <c r="X120" i="20"/>
  <c r="X121" i="20"/>
  <c r="X122" i="20"/>
  <c r="X123" i="20"/>
  <c r="X124" i="20"/>
  <c r="X125" i="20"/>
  <c r="X126" i="20"/>
  <c r="X127" i="20"/>
  <c r="X128" i="20"/>
  <c r="X129" i="20"/>
  <c r="X130" i="20"/>
  <c r="X131" i="20"/>
  <c r="X132" i="20"/>
  <c r="X133" i="20"/>
  <c r="X134" i="20"/>
  <c r="X135" i="20"/>
  <c r="X136" i="20"/>
  <c r="X137" i="20"/>
  <c r="X138" i="20"/>
  <c r="X139" i="20"/>
  <c r="X140" i="20"/>
  <c r="X141" i="20"/>
  <c r="X142" i="20"/>
  <c r="X143" i="20"/>
  <c r="X144" i="20"/>
  <c r="X145" i="20"/>
  <c r="X146" i="20"/>
  <c r="X147" i="20"/>
  <c r="X148" i="20"/>
  <c r="X149" i="20"/>
  <c r="X150" i="20"/>
  <c r="X151" i="20"/>
  <c r="X152" i="20"/>
  <c r="X153" i="20"/>
  <c r="X154" i="20"/>
  <c r="X155" i="20"/>
  <c r="X156" i="20"/>
  <c r="X157" i="20"/>
  <c r="X158" i="20"/>
  <c r="X159" i="20"/>
  <c r="X160" i="20"/>
  <c r="X161" i="20"/>
  <c r="X162" i="20"/>
  <c r="X163" i="20"/>
  <c r="X164" i="20"/>
  <c r="X165" i="20"/>
  <c r="X166" i="20"/>
  <c r="X167" i="20"/>
  <c r="X168" i="20"/>
  <c r="X169" i="20"/>
  <c r="X170" i="20"/>
  <c r="X171" i="20"/>
  <c r="X172" i="20"/>
  <c r="X173" i="20"/>
  <c r="X174" i="20"/>
  <c r="X175" i="20"/>
  <c r="X176" i="20"/>
  <c r="X177" i="20"/>
  <c r="X178" i="20"/>
  <c r="X179" i="20"/>
  <c r="X180" i="20"/>
  <c r="X181" i="20"/>
  <c r="X182" i="20"/>
  <c r="X183" i="20"/>
  <c r="X184" i="20"/>
  <c r="X185" i="20"/>
  <c r="X186" i="20"/>
  <c r="X187" i="20"/>
  <c r="X188" i="20"/>
  <c r="X189" i="20"/>
  <c r="X190" i="20"/>
  <c r="X191" i="20"/>
  <c r="X192" i="20"/>
  <c r="X193" i="20"/>
  <c r="X194" i="20"/>
  <c r="X195" i="20"/>
  <c r="X196" i="20"/>
  <c r="X197" i="20"/>
  <c r="X198" i="20"/>
  <c r="X199" i="20"/>
  <c r="X200" i="20"/>
  <c r="X201" i="20"/>
  <c r="X202" i="20"/>
  <c r="X203" i="20"/>
  <c r="X204" i="20"/>
  <c r="X205" i="20"/>
  <c r="X206" i="20"/>
  <c r="X207" i="20"/>
  <c r="X208" i="20"/>
  <c r="F94" i="31"/>
  <c r="R94" i="31"/>
  <c r="F94" i="32"/>
  <c r="R94" i="32"/>
  <c r="I21" i="20"/>
  <c r="F21" i="20"/>
  <c r="R21" i="20"/>
  <c r="S21" i="20"/>
  <c r="AD21" i="20"/>
  <c r="B20" i="20"/>
  <c r="H20" i="20"/>
  <c r="A20" i="20"/>
  <c r="J20" i="20"/>
  <c r="Q20" i="20"/>
  <c r="L20" i="20"/>
  <c r="M20" i="20"/>
  <c r="U21" i="20"/>
  <c r="AM23" i="20"/>
  <c r="AK23" i="20"/>
  <c r="AL23" i="20"/>
  <c r="W24" i="20"/>
  <c r="F95" i="32"/>
  <c r="R95" i="32"/>
  <c r="F95" i="31"/>
  <c r="R95" i="31"/>
  <c r="I22" i="20"/>
  <c r="F22" i="20"/>
  <c r="R22" i="20"/>
  <c r="S22" i="20"/>
  <c r="AD22" i="20"/>
  <c r="B21" i="20"/>
  <c r="H21" i="20"/>
  <c r="A21" i="20"/>
  <c r="J21" i="20"/>
  <c r="Q21" i="20"/>
  <c r="AL24" i="20"/>
  <c r="AM24" i="20"/>
  <c r="AK24" i="20"/>
  <c r="W25" i="20"/>
  <c r="L21" i="20"/>
  <c r="M21" i="20"/>
  <c r="U22" i="20"/>
  <c r="F96" i="31"/>
  <c r="R96" i="31"/>
  <c r="F96" i="32"/>
  <c r="R96" i="32"/>
  <c r="Q22" i="20"/>
  <c r="B22" i="20"/>
  <c r="H22" i="20"/>
  <c r="I23" i="20"/>
  <c r="F23" i="20"/>
  <c r="R23" i="20"/>
  <c r="S23" i="20"/>
  <c r="AD23" i="20"/>
  <c r="A22" i="20"/>
  <c r="J22" i="20"/>
  <c r="L22" i="20"/>
  <c r="M22" i="20"/>
  <c r="U23" i="20"/>
  <c r="AK25" i="20"/>
  <c r="AL25" i="20"/>
  <c r="AM25" i="20"/>
  <c r="W26" i="20"/>
  <c r="F97" i="32"/>
  <c r="R97" i="32"/>
  <c r="F97" i="31"/>
  <c r="R97" i="31"/>
  <c r="Q23" i="20"/>
  <c r="A23" i="20"/>
  <c r="J23" i="20"/>
  <c r="I24" i="20"/>
  <c r="F24" i="20"/>
  <c r="R24" i="20"/>
  <c r="S24" i="20"/>
  <c r="AD24" i="20"/>
  <c r="H23" i="20"/>
  <c r="B23" i="20"/>
  <c r="AM26" i="20"/>
  <c r="AL26" i="20"/>
  <c r="AK26" i="20"/>
  <c r="W27" i="20"/>
  <c r="L23" i="20"/>
  <c r="M23" i="20"/>
  <c r="U24" i="20"/>
  <c r="F98" i="31"/>
  <c r="R98" i="31"/>
  <c r="F98" i="32"/>
  <c r="R98" i="32"/>
  <c r="Q24" i="20"/>
  <c r="J24" i="20"/>
  <c r="A24" i="20"/>
  <c r="I25" i="20"/>
  <c r="F25" i="20"/>
  <c r="R25" i="20"/>
  <c r="S25" i="20"/>
  <c r="AD25" i="20"/>
  <c r="B24" i="20"/>
  <c r="H24" i="20"/>
  <c r="L24" i="20"/>
  <c r="U25" i="20"/>
  <c r="M24" i="20"/>
  <c r="AM27" i="20"/>
  <c r="AK27" i="20"/>
  <c r="AL27" i="20"/>
  <c r="W28" i="20"/>
  <c r="F99" i="32"/>
  <c r="R99" i="32"/>
  <c r="F99" i="31"/>
  <c r="R99" i="31"/>
  <c r="Q25" i="20"/>
  <c r="J25" i="20"/>
  <c r="A25" i="20"/>
  <c r="I26" i="20"/>
  <c r="F26" i="20"/>
  <c r="R26" i="20"/>
  <c r="S26" i="20"/>
  <c r="AD26" i="20"/>
  <c r="B25" i="20"/>
  <c r="H25" i="20"/>
  <c r="AK28" i="20"/>
  <c r="AM28" i="20"/>
  <c r="AL28" i="20"/>
  <c r="W29" i="20"/>
  <c r="M25" i="20"/>
  <c r="U26" i="20"/>
  <c r="L25" i="20"/>
  <c r="Q26" i="20"/>
  <c r="F100" i="31"/>
  <c r="R100" i="31"/>
  <c r="F100" i="32"/>
  <c r="R100" i="32"/>
  <c r="A26" i="20"/>
  <c r="J26" i="20"/>
  <c r="I27" i="20"/>
  <c r="F27" i="20"/>
  <c r="R27" i="20"/>
  <c r="S27" i="20"/>
  <c r="AD27" i="20"/>
  <c r="H26" i="20"/>
  <c r="B26" i="20"/>
  <c r="L26" i="20"/>
  <c r="M26" i="20"/>
  <c r="U27" i="20"/>
  <c r="AK29" i="20"/>
  <c r="AM29" i="20"/>
  <c r="AL29" i="20"/>
  <c r="W30" i="20"/>
  <c r="Q27" i="20"/>
  <c r="F101" i="32"/>
  <c r="R101" i="32"/>
  <c r="F101" i="31"/>
  <c r="R101" i="31"/>
  <c r="I28" i="20"/>
  <c r="F28" i="20"/>
  <c r="R28" i="20"/>
  <c r="S28" i="20"/>
  <c r="AD28" i="20"/>
  <c r="J27" i="20"/>
  <c r="A27" i="20"/>
  <c r="B27" i="20"/>
  <c r="H27" i="20"/>
  <c r="AM30" i="20"/>
  <c r="AL30" i="20"/>
  <c r="AK30" i="20"/>
  <c r="W31" i="20"/>
  <c r="L27" i="20"/>
  <c r="Q28" i="20"/>
  <c r="M27" i="20"/>
  <c r="U28" i="20"/>
  <c r="F102" i="31"/>
  <c r="R102" i="31"/>
  <c r="F102" i="32"/>
  <c r="R102" i="32"/>
  <c r="I29" i="20"/>
  <c r="F29" i="20"/>
  <c r="R29" i="20"/>
  <c r="S29" i="20"/>
  <c r="AD29" i="20"/>
  <c r="H28" i="20"/>
  <c r="B28" i="20"/>
  <c r="A28" i="20"/>
  <c r="J28" i="20"/>
  <c r="M28" i="20"/>
  <c r="L28" i="20"/>
  <c r="Q29" i="20"/>
  <c r="U29" i="20"/>
  <c r="AM31" i="20"/>
  <c r="AK31" i="20"/>
  <c r="AL31" i="20"/>
  <c r="W32" i="20"/>
  <c r="F103" i="32"/>
  <c r="R103" i="32"/>
  <c r="F103" i="31"/>
  <c r="R103" i="31"/>
  <c r="B29" i="20"/>
  <c r="H29" i="20"/>
  <c r="I30" i="20"/>
  <c r="F30" i="20"/>
  <c r="R30" i="20"/>
  <c r="S30" i="20"/>
  <c r="AD30" i="20"/>
  <c r="J29" i="20"/>
  <c r="A29" i="20"/>
  <c r="AM32" i="20"/>
  <c r="AL32" i="20"/>
  <c r="AK32" i="20"/>
  <c r="W33" i="20"/>
  <c r="L29" i="20"/>
  <c r="Q30" i="20"/>
  <c r="U30" i="20"/>
  <c r="M29" i="20"/>
  <c r="F104" i="31"/>
  <c r="R104" i="31"/>
  <c r="F104" i="32"/>
  <c r="R104" i="32"/>
  <c r="A30" i="20"/>
  <c r="J30" i="20"/>
  <c r="I31" i="20"/>
  <c r="F31" i="20"/>
  <c r="R31" i="20"/>
  <c r="S31" i="20"/>
  <c r="AD31" i="20"/>
  <c r="B30" i="20"/>
  <c r="H30" i="20"/>
  <c r="L30" i="20"/>
  <c r="Q31" i="20"/>
  <c r="M30" i="20"/>
  <c r="U31" i="20"/>
  <c r="AK33" i="20"/>
  <c r="AM33" i="20"/>
  <c r="AL33" i="20"/>
  <c r="W34" i="20"/>
  <c r="F105" i="32"/>
  <c r="R105" i="32"/>
  <c r="F105" i="31"/>
  <c r="R105" i="31"/>
  <c r="J31" i="20"/>
  <c r="A31" i="20"/>
  <c r="I32" i="20"/>
  <c r="F32" i="20"/>
  <c r="R32" i="20"/>
  <c r="S32" i="20"/>
  <c r="AD32" i="20"/>
  <c r="B31" i="20"/>
  <c r="H31" i="20"/>
  <c r="AL34" i="20"/>
  <c r="AM34" i="20"/>
  <c r="AK34" i="20"/>
  <c r="W35" i="20"/>
  <c r="L31" i="20"/>
  <c r="Q32" i="20"/>
  <c r="U32" i="20"/>
  <c r="M31" i="20"/>
  <c r="F106" i="31"/>
  <c r="R106" i="31"/>
  <c r="F106" i="32"/>
  <c r="R106" i="32"/>
  <c r="I33" i="20"/>
  <c r="F33" i="20"/>
  <c r="R33" i="20"/>
  <c r="S33" i="20"/>
  <c r="AD33" i="20"/>
  <c r="J32" i="20"/>
  <c r="A32" i="20"/>
  <c r="H32" i="20"/>
  <c r="B32" i="20"/>
  <c r="M32" i="20"/>
  <c r="U33" i="20"/>
  <c r="L32" i="20"/>
  <c r="Q33" i="20"/>
  <c r="AM35" i="20"/>
  <c r="AK35" i="20"/>
  <c r="AL35" i="20"/>
  <c r="W36" i="20"/>
  <c r="F107" i="32"/>
  <c r="R107" i="32"/>
  <c r="F107" i="31"/>
  <c r="R107" i="31"/>
  <c r="H33" i="20"/>
  <c r="B33" i="20"/>
  <c r="I34" i="20"/>
  <c r="F34" i="20"/>
  <c r="R34" i="20"/>
  <c r="S34" i="20"/>
  <c r="AD34" i="20"/>
  <c r="J33" i="20"/>
  <c r="A33" i="20"/>
  <c r="AL36" i="20"/>
  <c r="AK36" i="20"/>
  <c r="AM36" i="20"/>
  <c r="W37" i="20"/>
  <c r="M33" i="20"/>
  <c r="L33" i="20"/>
  <c r="Q34" i="20"/>
  <c r="U34" i="20"/>
  <c r="F108" i="31"/>
  <c r="R108" i="31"/>
  <c r="F108" i="32"/>
  <c r="R108" i="32"/>
  <c r="A34" i="20"/>
  <c r="J34" i="20"/>
  <c r="I35" i="20"/>
  <c r="F35" i="20"/>
  <c r="R35" i="20"/>
  <c r="S35" i="20"/>
  <c r="AD35" i="20"/>
  <c r="B34" i="20"/>
  <c r="H34" i="20"/>
  <c r="M34" i="20"/>
  <c r="U35" i="20"/>
  <c r="L34" i="20"/>
  <c r="Q35" i="20"/>
  <c r="AM37" i="20"/>
  <c r="AL37" i="20"/>
  <c r="AK37" i="20"/>
  <c r="W38" i="20"/>
  <c r="F109" i="32"/>
  <c r="R109" i="32"/>
  <c r="F109" i="31"/>
  <c r="R109" i="31"/>
  <c r="I36" i="20"/>
  <c r="F36" i="20"/>
  <c r="R36" i="20"/>
  <c r="S36" i="20"/>
  <c r="AD36" i="20"/>
  <c r="J35" i="20"/>
  <c r="A35" i="20"/>
  <c r="H35" i="20"/>
  <c r="B35" i="20"/>
  <c r="AL38" i="20"/>
  <c r="AK38" i="20"/>
  <c r="AM38" i="20"/>
  <c r="W39" i="20"/>
  <c r="L35" i="20"/>
  <c r="Q36" i="20"/>
  <c r="M35" i="20"/>
  <c r="U36" i="20"/>
  <c r="F110" i="31"/>
  <c r="R110" i="31"/>
  <c r="F110" i="32"/>
  <c r="R110" i="32"/>
  <c r="H36" i="20"/>
  <c r="B36" i="20"/>
  <c r="I37" i="20"/>
  <c r="F37" i="20"/>
  <c r="R37" i="20"/>
  <c r="S37" i="20"/>
  <c r="AD37" i="20"/>
  <c r="A36" i="20"/>
  <c r="J36" i="20"/>
  <c r="L36" i="20"/>
  <c r="Q37" i="20"/>
  <c r="M36" i="20"/>
  <c r="U37" i="20"/>
  <c r="AM39" i="20"/>
  <c r="AK39" i="20"/>
  <c r="AL39" i="20"/>
  <c r="W40" i="20"/>
  <c r="F111" i="32"/>
  <c r="R111" i="32"/>
  <c r="F111" i="31"/>
  <c r="R111" i="31"/>
  <c r="I38" i="20"/>
  <c r="F38" i="20"/>
  <c r="R38" i="20"/>
  <c r="S38" i="20"/>
  <c r="AD38" i="20"/>
  <c r="J37" i="20"/>
  <c r="A37" i="20"/>
  <c r="B37" i="20"/>
  <c r="H37" i="20"/>
  <c r="AK40" i="20"/>
  <c r="AL40" i="20"/>
  <c r="AM40" i="20"/>
  <c r="W41" i="20"/>
  <c r="L37" i="20"/>
  <c r="Q38" i="20"/>
  <c r="M37" i="20"/>
  <c r="U38" i="20"/>
  <c r="F112" i="31"/>
  <c r="R112" i="31"/>
  <c r="F112" i="32"/>
  <c r="R112" i="32"/>
  <c r="H38" i="20"/>
  <c r="B38" i="20"/>
  <c r="I39" i="20"/>
  <c r="F39" i="20"/>
  <c r="R39" i="20"/>
  <c r="S39" i="20"/>
  <c r="AD39" i="20"/>
  <c r="J38" i="20"/>
  <c r="A38" i="20"/>
  <c r="M38" i="20"/>
  <c r="L38" i="20"/>
  <c r="Q39" i="20"/>
  <c r="U39" i="20"/>
  <c r="AM41" i="20"/>
  <c r="AK41" i="20"/>
  <c r="AL41" i="20"/>
  <c r="W42" i="20"/>
  <c r="F113" i="32"/>
  <c r="R113" i="32"/>
  <c r="F113" i="31"/>
  <c r="R113" i="31"/>
  <c r="I40" i="20"/>
  <c r="F40" i="20"/>
  <c r="R40" i="20"/>
  <c r="S40" i="20"/>
  <c r="AD40" i="20"/>
  <c r="A39" i="20"/>
  <c r="J39" i="20"/>
  <c r="B39" i="20"/>
  <c r="H39" i="20"/>
  <c r="AK42" i="20"/>
  <c r="AM42" i="20"/>
  <c r="AL42" i="20"/>
  <c r="W43" i="20"/>
  <c r="L39" i="20"/>
  <c r="Q40" i="20"/>
  <c r="M39" i="20"/>
  <c r="U40" i="20"/>
  <c r="F114" i="31"/>
  <c r="R114" i="31"/>
  <c r="F114" i="32"/>
  <c r="R114" i="32"/>
  <c r="I41" i="20"/>
  <c r="F41" i="20"/>
  <c r="R41" i="20"/>
  <c r="S41" i="20"/>
  <c r="AD41" i="20"/>
  <c r="B40" i="20"/>
  <c r="H40" i="20"/>
  <c r="J40" i="20"/>
  <c r="A40" i="20"/>
  <c r="L40" i="20"/>
  <c r="Q41" i="20"/>
  <c r="M40" i="20"/>
  <c r="U41" i="20"/>
  <c r="AK43" i="20"/>
  <c r="AM43" i="20"/>
  <c r="AL43" i="20"/>
  <c r="W44" i="20"/>
  <c r="F115" i="32"/>
  <c r="R115" i="32"/>
  <c r="F115" i="31"/>
  <c r="R115" i="31"/>
  <c r="I42" i="20"/>
  <c r="F42" i="20"/>
  <c r="R42" i="20"/>
  <c r="S42" i="20"/>
  <c r="AD42" i="20"/>
  <c r="H41" i="20"/>
  <c r="B41" i="20"/>
  <c r="J41" i="20"/>
  <c r="A41" i="20"/>
  <c r="AM44" i="20"/>
  <c r="AK44" i="20"/>
  <c r="AL44" i="20"/>
  <c r="W45" i="20"/>
  <c r="L41" i="20"/>
  <c r="Q42" i="20"/>
  <c r="M41" i="20"/>
  <c r="U42" i="20"/>
  <c r="F116" i="31"/>
  <c r="R116" i="31"/>
  <c r="F116" i="32"/>
  <c r="R116" i="32"/>
  <c r="H42" i="20"/>
  <c r="B42" i="20"/>
  <c r="I43" i="20"/>
  <c r="F43" i="20"/>
  <c r="R43" i="20"/>
  <c r="B43" i="20"/>
  <c r="S43" i="20"/>
  <c r="AD43" i="20"/>
  <c r="J42" i="20"/>
  <c r="A42" i="20"/>
  <c r="M42" i="20"/>
  <c r="L42" i="20"/>
  <c r="Q43" i="20"/>
  <c r="U43" i="20"/>
  <c r="AL45" i="20"/>
  <c r="AM45" i="20"/>
  <c r="AK45" i="20"/>
  <c r="W46" i="20"/>
  <c r="F117" i="32"/>
  <c r="R117" i="32"/>
  <c r="F117" i="31"/>
  <c r="R117" i="31"/>
  <c r="I44" i="20"/>
  <c r="F44" i="20"/>
  <c r="R44" i="20"/>
  <c r="S44" i="20"/>
  <c r="AD44" i="20"/>
  <c r="J43" i="20"/>
  <c r="A43" i="20"/>
  <c r="AM46" i="20"/>
  <c r="AL46" i="20"/>
  <c r="AK46" i="20"/>
  <c r="W47" i="20"/>
  <c r="M43" i="20"/>
  <c r="L43" i="20"/>
  <c r="Q44" i="20"/>
  <c r="U44" i="20"/>
  <c r="F118" i="31"/>
  <c r="R118" i="31"/>
  <c r="F118" i="32"/>
  <c r="R118" i="32"/>
  <c r="H44" i="20"/>
  <c r="B44" i="20"/>
  <c r="I45" i="20"/>
  <c r="F45" i="20"/>
  <c r="R45" i="20"/>
  <c r="S45" i="20"/>
  <c r="AD45" i="20"/>
  <c r="J44" i="20"/>
  <c r="A44" i="20"/>
  <c r="M44" i="20"/>
  <c r="L44" i="20"/>
  <c r="Q45" i="20"/>
  <c r="U45" i="20"/>
  <c r="AL47" i="20"/>
  <c r="AM47" i="20"/>
  <c r="AK47" i="20"/>
  <c r="W48" i="20"/>
  <c r="F119" i="32"/>
  <c r="R119" i="32"/>
  <c r="I46" i="20"/>
  <c r="F46" i="20"/>
  <c r="R46" i="20"/>
  <c r="S46" i="20"/>
  <c r="AD46" i="20"/>
  <c r="A45" i="20"/>
  <c r="J45" i="20"/>
  <c r="H45" i="20"/>
  <c r="B45" i="20"/>
  <c r="AL48" i="20"/>
  <c r="AM48" i="20"/>
  <c r="AK48" i="20"/>
  <c r="W49" i="20"/>
  <c r="L45" i="20"/>
  <c r="Q46" i="20"/>
  <c r="M45" i="20"/>
  <c r="U46" i="20"/>
  <c r="F120" i="32"/>
  <c r="R120" i="32"/>
  <c r="I47" i="20"/>
  <c r="F47" i="20"/>
  <c r="R47" i="20"/>
  <c r="S47" i="20"/>
  <c r="AD47" i="20"/>
  <c r="H46" i="20"/>
  <c r="B46" i="20"/>
  <c r="J46" i="20"/>
  <c r="A46" i="20"/>
  <c r="L46" i="20"/>
  <c r="Q47" i="20"/>
  <c r="M46" i="20"/>
  <c r="U47" i="20"/>
  <c r="AL49" i="20"/>
  <c r="AM49" i="20"/>
  <c r="AK49" i="20"/>
  <c r="W50" i="20"/>
  <c r="I48" i="20"/>
  <c r="F48" i="20"/>
  <c r="R48" i="20"/>
  <c r="S48" i="20"/>
  <c r="AD48" i="20"/>
  <c r="H47" i="20"/>
  <c r="B47" i="20"/>
  <c r="A47" i="20"/>
  <c r="J47" i="20"/>
  <c r="AK50" i="20"/>
  <c r="AL50" i="20"/>
  <c r="AM50" i="20"/>
  <c r="W51" i="20"/>
  <c r="L47" i="20"/>
  <c r="Q48" i="20"/>
  <c r="U48" i="20"/>
  <c r="M47" i="20"/>
  <c r="I49" i="20"/>
  <c r="F49" i="20"/>
  <c r="R49" i="20"/>
  <c r="S49" i="20"/>
  <c r="AD49" i="20"/>
  <c r="B48" i="20"/>
  <c r="H48" i="20"/>
  <c r="J48" i="20"/>
  <c r="A48" i="20"/>
  <c r="M48" i="20"/>
  <c r="L48" i="20"/>
  <c r="Q49" i="20"/>
  <c r="U49" i="20"/>
  <c r="AM51" i="20"/>
  <c r="AK51" i="20"/>
  <c r="AL51" i="20"/>
  <c r="W52" i="20"/>
  <c r="I50" i="20"/>
  <c r="F50" i="20"/>
  <c r="R50" i="20"/>
  <c r="S50" i="20"/>
  <c r="AD50" i="20"/>
  <c r="B49" i="20"/>
  <c r="H49" i="20"/>
  <c r="A49" i="20"/>
  <c r="J49" i="20"/>
  <c r="AK52" i="20"/>
  <c r="AM52" i="20"/>
  <c r="AL52" i="20"/>
  <c r="W53" i="20"/>
  <c r="L49" i="20"/>
  <c r="Q50" i="20"/>
  <c r="M49" i="20"/>
  <c r="U50" i="20"/>
  <c r="I51" i="20"/>
  <c r="F51" i="20"/>
  <c r="R51" i="20"/>
  <c r="S51" i="20"/>
  <c r="AD51" i="20"/>
  <c r="H50" i="20"/>
  <c r="B50" i="20"/>
  <c r="J50" i="20"/>
  <c r="A50" i="20"/>
  <c r="L50" i="20"/>
  <c r="Q51" i="20"/>
  <c r="M50" i="20"/>
  <c r="U51" i="20"/>
  <c r="AL53" i="20"/>
  <c r="AM53" i="20"/>
  <c r="AK53" i="20"/>
  <c r="W54" i="20"/>
  <c r="B51" i="20"/>
  <c r="H51" i="20"/>
  <c r="I52" i="20"/>
  <c r="F52" i="20"/>
  <c r="R52" i="20"/>
  <c r="S52" i="20"/>
  <c r="AD52" i="20"/>
  <c r="J51" i="20"/>
  <c r="A51" i="20"/>
  <c r="AK54" i="20"/>
  <c r="AL54" i="20"/>
  <c r="AM54" i="20"/>
  <c r="W55" i="20"/>
  <c r="M51" i="20"/>
  <c r="L51" i="20"/>
  <c r="Q52" i="20"/>
  <c r="U52" i="20"/>
  <c r="I53" i="20"/>
  <c r="F53" i="20"/>
  <c r="R53" i="20"/>
  <c r="S53" i="20"/>
  <c r="AD53" i="20"/>
  <c r="A52" i="20"/>
  <c r="J52" i="20"/>
  <c r="H52" i="20"/>
  <c r="B52" i="20"/>
  <c r="L52" i="20"/>
  <c r="Q53" i="20"/>
  <c r="M52" i="20"/>
  <c r="U53" i="20"/>
  <c r="AL55" i="20"/>
  <c r="AM55" i="20"/>
  <c r="AK55" i="20"/>
  <c r="W56" i="20"/>
  <c r="I54" i="20"/>
  <c r="F54" i="20"/>
  <c r="R54" i="20"/>
  <c r="S54" i="20"/>
  <c r="AD54" i="20"/>
  <c r="H53" i="20"/>
  <c r="B53" i="20"/>
  <c r="A53" i="20"/>
  <c r="J53" i="20"/>
  <c r="AM56" i="20"/>
  <c r="AK56" i="20"/>
  <c r="AL56" i="20"/>
  <c r="W57" i="20"/>
  <c r="L53" i="20"/>
  <c r="Q54" i="20"/>
  <c r="M53" i="20"/>
  <c r="U54" i="20"/>
  <c r="H54" i="20"/>
  <c r="B54" i="20"/>
  <c r="I55" i="20"/>
  <c r="F55" i="20"/>
  <c r="R55" i="20"/>
  <c r="S55" i="20"/>
  <c r="AD55" i="20"/>
  <c r="A54" i="20"/>
  <c r="J54" i="20"/>
  <c r="L54" i="20"/>
  <c r="Q55" i="20"/>
  <c r="M54" i="20"/>
  <c r="U55" i="20"/>
  <c r="AL57" i="20"/>
  <c r="AM57" i="20"/>
  <c r="AK57" i="20"/>
  <c r="W58" i="20"/>
  <c r="J55" i="20"/>
  <c r="A55" i="20"/>
  <c r="I56" i="20"/>
  <c r="F56" i="20"/>
  <c r="R56" i="20"/>
  <c r="S56" i="20"/>
  <c r="AD56" i="20"/>
  <c r="H55" i="20"/>
  <c r="B55" i="20"/>
  <c r="AK58" i="20"/>
  <c r="AL58" i="20"/>
  <c r="AM58" i="20"/>
  <c r="W59" i="20"/>
  <c r="M55" i="20"/>
  <c r="L55" i="20"/>
  <c r="Q56" i="20"/>
  <c r="U56" i="20"/>
  <c r="I57" i="20"/>
  <c r="F57" i="20"/>
  <c r="R57" i="20"/>
  <c r="S57" i="20"/>
  <c r="AD57" i="20"/>
  <c r="A56" i="20"/>
  <c r="J56" i="20"/>
  <c r="H56" i="20"/>
  <c r="B56" i="20"/>
  <c r="L56" i="20"/>
  <c r="Q57" i="20"/>
  <c r="M56" i="20"/>
  <c r="U57" i="20"/>
  <c r="AM59" i="20"/>
  <c r="AK59" i="20"/>
  <c r="AL59" i="20"/>
  <c r="W60" i="20"/>
  <c r="I58" i="20"/>
  <c r="F58" i="20"/>
  <c r="R58" i="20"/>
  <c r="S58" i="20"/>
  <c r="AD58" i="20"/>
  <c r="H57" i="20"/>
  <c r="B57" i="20"/>
  <c r="A57" i="20"/>
  <c r="J57" i="20"/>
  <c r="AK60" i="20"/>
  <c r="AM60" i="20"/>
  <c r="AL60" i="20"/>
  <c r="W61" i="20"/>
  <c r="L57" i="20"/>
  <c r="Q58" i="20"/>
  <c r="M57" i="20"/>
  <c r="U58" i="20"/>
  <c r="B58" i="20"/>
  <c r="H58" i="20"/>
  <c r="I59" i="20"/>
  <c r="F59" i="20"/>
  <c r="R59" i="20"/>
  <c r="S59" i="20"/>
  <c r="AD59" i="20"/>
  <c r="J58" i="20"/>
  <c r="A58" i="20"/>
  <c r="L58" i="20"/>
  <c r="Q59" i="20"/>
  <c r="M58" i="20"/>
  <c r="U59" i="20"/>
  <c r="AL61" i="20"/>
  <c r="AM61" i="20"/>
  <c r="AK61" i="20"/>
  <c r="W62" i="20"/>
  <c r="I60" i="20"/>
  <c r="F60" i="20"/>
  <c r="R60" i="20"/>
  <c r="S60" i="20"/>
  <c r="AD60" i="20"/>
  <c r="A59" i="20"/>
  <c r="J59" i="20"/>
  <c r="B59" i="20"/>
  <c r="H59" i="20"/>
  <c r="AK62" i="20"/>
  <c r="AL62" i="20"/>
  <c r="AM62" i="20"/>
  <c r="W63" i="20"/>
  <c r="M59" i="20"/>
  <c r="L59" i="20"/>
  <c r="Q60" i="20"/>
  <c r="U60" i="20"/>
  <c r="I61" i="20"/>
  <c r="F61" i="20"/>
  <c r="R61" i="20"/>
  <c r="S61" i="20"/>
  <c r="AD61" i="20"/>
  <c r="H60" i="20"/>
  <c r="B60" i="20"/>
  <c r="A60" i="20"/>
  <c r="J60" i="20"/>
  <c r="L60" i="20"/>
  <c r="Q61" i="20"/>
  <c r="M60" i="20"/>
  <c r="U61" i="20"/>
  <c r="AM63" i="20"/>
  <c r="AL63" i="20"/>
  <c r="AK63" i="20"/>
  <c r="W64" i="20"/>
  <c r="I62" i="20"/>
  <c r="F62" i="20"/>
  <c r="R62" i="20"/>
  <c r="S62" i="20"/>
  <c r="AD62" i="20"/>
  <c r="H61" i="20"/>
  <c r="B61" i="20"/>
  <c r="A61" i="20"/>
  <c r="J61" i="20"/>
  <c r="AM64" i="20"/>
  <c r="AK64" i="20"/>
  <c r="AL64" i="20"/>
  <c r="W65" i="20"/>
  <c r="L61" i="20"/>
  <c r="Q62" i="20"/>
  <c r="M61" i="20"/>
  <c r="U62" i="20"/>
  <c r="I63" i="20"/>
  <c r="F63" i="20"/>
  <c r="R63" i="20"/>
  <c r="S63" i="20"/>
  <c r="AD63" i="20"/>
  <c r="B62" i="20"/>
  <c r="H62" i="20"/>
  <c r="A62" i="20"/>
  <c r="J62" i="20"/>
  <c r="L62" i="20"/>
  <c r="Q63" i="20"/>
  <c r="M62" i="20"/>
  <c r="U63" i="20"/>
  <c r="AL65" i="20"/>
  <c r="AM65" i="20"/>
  <c r="AK65" i="20"/>
  <c r="W66" i="20"/>
  <c r="B63" i="20"/>
  <c r="H63" i="20"/>
  <c r="I64" i="20"/>
  <c r="F64" i="20"/>
  <c r="R64" i="20"/>
  <c r="S64" i="20"/>
  <c r="AD64" i="20"/>
  <c r="J63" i="20"/>
  <c r="A63" i="20"/>
  <c r="AK66" i="20"/>
  <c r="AL66" i="20"/>
  <c r="AM66" i="20"/>
  <c r="W67" i="20"/>
  <c r="M63" i="20"/>
  <c r="L63" i="20"/>
  <c r="Q64" i="20"/>
  <c r="U64" i="20"/>
  <c r="I65" i="20"/>
  <c r="F65" i="20"/>
  <c r="R65" i="20"/>
  <c r="S65" i="20"/>
  <c r="AD65" i="20"/>
  <c r="A64" i="20"/>
  <c r="J64" i="20"/>
  <c r="H64" i="20"/>
  <c r="B64" i="20"/>
  <c r="L64" i="20"/>
  <c r="Q65" i="20"/>
  <c r="M64" i="20"/>
  <c r="U65" i="20"/>
  <c r="AM67" i="20"/>
  <c r="AK67" i="20"/>
  <c r="AL67" i="20"/>
  <c r="W68" i="20"/>
  <c r="I66" i="20"/>
  <c r="F66" i="20"/>
  <c r="R66" i="20"/>
  <c r="S66" i="20"/>
  <c r="AD66" i="20"/>
  <c r="H65" i="20"/>
  <c r="B65" i="20"/>
  <c r="A65" i="20"/>
  <c r="J65" i="20"/>
  <c r="AK68" i="20"/>
  <c r="AM68" i="20"/>
  <c r="AL68" i="20"/>
  <c r="W69" i="20"/>
  <c r="L65" i="20"/>
  <c r="Q66" i="20"/>
  <c r="M65" i="20"/>
  <c r="U66" i="20"/>
  <c r="I67" i="20"/>
  <c r="F67" i="20"/>
  <c r="R67" i="20"/>
  <c r="S67" i="20"/>
  <c r="AD67" i="20"/>
  <c r="H66" i="20"/>
  <c r="B66" i="20"/>
  <c r="J66" i="20"/>
  <c r="A66" i="20"/>
  <c r="L66" i="20"/>
  <c r="Q67" i="20"/>
  <c r="M66" i="20"/>
  <c r="U67" i="20"/>
  <c r="AL69" i="20"/>
  <c r="AM69" i="20"/>
  <c r="AK69" i="20"/>
  <c r="W70" i="20"/>
  <c r="B67" i="20"/>
  <c r="H67" i="20"/>
  <c r="I68" i="20"/>
  <c r="F68" i="20"/>
  <c r="R68" i="20"/>
  <c r="S68" i="20"/>
  <c r="AD68" i="20"/>
  <c r="J67" i="20"/>
  <c r="A67" i="20"/>
  <c r="AK70" i="20"/>
  <c r="AL70" i="20"/>
  <c r="AM70" i="20"/>
  <c r="W71" i="20"/>
  <c r="M67" i="20"/>
  <c r="L67" i="20"/>
  <c r="Q68" i="20"/>
  <c r="U68" i="20"/>
  <c r="I69" i="20"/>
  <c r="F69" i="20"/>
  <c r="R69" i="20"/>
  <c r="S69" i="20"/>
  <c r="AD69" i="20"/>
  <c r="A68" i="20"/>
  <c r="J68" i="20"/>
  <c r="H68" i="20"/>
  <c r="B68" i="20"/>
  <c r="L68" i="20"/>
  <c r="Q69" i="20"/>
  <c r="M68" i="20"/>
  <c r="U69" i="20"/>
  <c r="AL71" i="20"/>
  <c r="AM71" i="20"/>
  <c r="AK71" i="20"/>
  <c r="W72" i="20"/>
  <c r="I70" i="20"/>
  <c r="F70" i="20"/>
  <c r="R70" i="20"/>
  <c r="S70" i="20"/>
  <c r="AD70" i="20"/>
  <c r="H69" i="20"/>
  <c r="B69" i="20"/>
  <c r="A69" i="20"/>
  <c r="J69" i="20"/>
  <c r="AL72" i="20"/>
  <c r="AM72" i="20"/>
  <c r="AK72" i="20"/>
  <c r="W73" i="20"/>
  <c r="L69" i="20"/>
  <c r="Q70" i="20"/>
  <c r="M69" i="20"/>
  <c r="U70" i="20"/>
  <c r="H70" i="20"/>
  <c r="B70" i="20"/>
  <c r="I71" i="20"/>
  <c r="F71" i="20"/>
  <c r="R71" i="20"/>
  <c r="S71" i="20"/>
  <c r="AD71" i="20"/>
  <c r="A70" i="20"/>
  <c r="J70" i="20"/>
  <c r="L70" i="20"/>
  <c r="Q71" i="20"/>
  <c r="M70" i="20"/>
  <c r="U71" i="20"/>
  <c r="AL73" i="20"/>
  <c r="AM73" i="20"/>
  <c r="AK73" i="20"/>
  <c r="W74" i="20"/>
  <c r="A71" i="20"/>
  <c r="J71" i="20"/>
  <c r="I72" i="20"/>
  <c r="F72" i="20"/>
  <c r="R72" i="20"/>
  <c r="S72" i="20"/>
  <c r="AD72" i="20"/>
  <c r="B71" i="20"/>
  <c r="H71" i="20"/>
  <c r="AL74" i="20"/>
  <c r="AK74" i="20"/>
  <c r="AM74" i="20"/>
  <c r="W75" i="20"/>
  <c r="M71" i="20"/>
  <c r="L71" i="20"/>
  <c r="Q72" i="20"/>
  <c r="U72" i="20"/>
  <c r="A72" i="20"/>
  <c r="J72" i="20"/>
  <c r="I73" i="20"/>
  <c r="F73" i="20"/>
  <c r="R73" i="20"/>
  <c r="S73" i="20"/>
  <c r="AD73" i="20"/>
  <c r="H72" i="20"/>
  <c r="B72" i="20"/>
  <c r="M72" i="20"/>
  <c r="L72" i="20"/>
  <c r="Q73" i="20"/>
  <c r="U73" i="20"/>
  <c r="AK75" i="20"/>
  <c r="AM75" i="20"/>
  <c r="AL75" i="20"/>
  <c r="W76" i="20"/>
  <c r="J73" i="20"/>
  <c r="A73" i="20"/>
  <c r="I74" i="20"/>
  <c r="F74" i="20"/>
  <c r="R74" i="20"/>
  <c r="S74" i="20"/>
  <c r="AD74" i="20"/>
  <c r="H73" i="20"/>
  <c r="B73" i="20"/>
  <c r="AK76" i="20"/>
  <c r="AM76" i="20"/>
  <c r="AL76" i="20"/>
  <c r="W77" i="20"/>
  <c r="M73" i="20"/>
  <c r="L73" i="20"/>
  <c r="Q74" i="20"/>
  <c r="U74" i="20"/>
  <c r="I75" i="20"/>
  <c r="F75" i="20"/>
  <c r="R75" i="20"/>
  <c r="S75" i="20"/>
  <c r="AD75" i="20"/>
  <c r="A74" i="20"/>
  <c r="J74" i="20"/>
  <c r="B74" i="20"/>
  <c r="H74" i="20"/>
  <c r="L74" i="20"/>
  <c r="Q75" i="20"/>
  <c r="M74" i="20"/>
  <c r="U75" i="20"/>
  <c r="AK77" i="20"/>
  <c r="AL77" i="20"/>
  <c r="AM77" i="20"/>
  <c r="W78" i="20"/>
  <c r="B75" i="20"/>
  <c r="H75" i="20"/>
  <c r="I76" i="20"/>
  <c r="F76" i="20"/>
  <c r="R76" i="20"/>
  <c r="S76" i="20"/>
  <c r="AD76" i="20"/>
  <c r="A75" i="20"/>
  <c r="J75" i="20"/>
  <c r="AL78" i="20"/>
  <c r="AK78" i="20"/>
  <c r="AM78" i="20"/>
  <c r="W79" i="20"/>
  <c r="M75" i="20"/>
  <c r="L75" i="20"/>
  <c r="Q76" i="20"/>
  <c r="U76" i="20"/>
  <c r="I77" i="20"/>
  <c r="F77" i="20"/>
  <c r="R77" i="20"/>
  <c r="S77" i="20"/>
  <c r="AD77" i="20"/>
  <c r="A76" i="20"/>
  <c r="J76" i="20"/>
  <c r="H76" i="20"/>
  <c r="B76" i="20"/>
  <c r="M76" i="20"/>
  <c r="L76" i="20"/>
  <c r="Q77" i="20"/>
  <c r="U77" i="20"/>
  <c r="AM79" i="20"/>
  <c r="AK79" i="20"/>
  <c r="AL79" i="20"/>
  <c r="W80" i="20"/>
  <c r="I78" i="20"/>
  <c r="F78" i="20"/>
  <c r="R78" i="20"/>
  <c r="S78" i="20"/>
  <c r="AD78" i="20"/>
  <c r="B77" i="20"/>
  <c r="H77" i="20"/>
  <c r="J77" i="20"/>
  <c r="A77" i="20"/>
  <c r="AK80" i="20"/>
  <c r="AM80" i="20"/>
  <c r="AL80" i="20"/>
  <c r="W81" i="20"/>
  <c r="L77" i="20"/>
  <c r="Q78" i="20"/>
  <c r="M77" i="20"/>
  <c r="U78" i="20"/>
  <c r="B78" i="20"/>
  <c r="H78" i="20"/>
  <c r="I79" i="20"/>
  <c r="F79" i="20"/>
  <c r="R79" i="20"/>
  <c r="S79" i="20"/>
  <c r="AD79" i="20"/>
  <c r="J78" i="20"/>
  <c r="A78" i="20"/>
  <c r="M78" i="20"/>
  <c r="L78" i="20"/>
  <c r="Q79" i="20"/>
  <c r="U79" i="20"/>
  <c r="AK81" i="20"/>
  <c r="AL81" i="20"/>
  <c r="AM81" i="20"/>
  <c r="W82" i="20"/>
  <c r="I80" i="20"/>
  <c r="F80" i="20"/>
  <c r="R80" i="20"/>
  <c r="S80" i="20"/>
  <c r="AD80" i="20"/>
  <c r="A79" i="20"/>
  <c r="J79" i="20"/>
  <c r="B79" i="20"/>
  <c r="H79" i="20"/>
  <c r="AL82" i="20"/>
  <c r="AK82" i="20"/>
  <c r="AM82" i="20"/>
  <c r="W83" i="20"/>
  <c r="L79" i="20"/>
  <c r="Q80" i="20"/>
  <c r="M79" i="20"/>
  <c r="U80" i="20"/>
  <c r="I81" i="20"/>
  <c r="F81" i="20"/>
  <c r="R81" i="20"/>
  <c r="S81" i="20"/>
  <c r="AD81" i="20"/>
  <c r="H80" i="20"/>
  <c r="B80" i="20"/>
  <c r="A80" i="20"/>
  <c r="J80" i="20"/>
  <c r="M80" i="20"/>
  <c r="L80" i="20"/>
  <c r="Q81" i="20"/>
  <c r="U81" i="20"/>
  <c r="AM83" i="20"/>
  <c r="AL83" i="20"/>
  <c r="AK83" i="20"/>
  <c r="W84" i="20"/>
  <c r="I82" i="20"/>
  <c r="F82" i="20"/>
  <c r="R82" i="20"/>
  <c r="S82" i="20"/>
  <c r="AD82" i="20"/>
  <c r="H81" i="20"/>
  <c r="B81" i="20"/>
  <c r="J81" i="20"/>
  <c r="A81" i="20"/>
  <c r="AM84" i="20"/>
  <c r="AL84" i="20"/>
  <c r="AK84" i="20"/>
  <c r="W85" i="20"/>
  <c r="L81" i="20"/>
  <c r="Q82" i="20"/>
  <c r="M81" i="20"/>
  <c r="U82" i="20"/>
  <c r="B82" i="20"/>
  <c r="H82" i="20"/>
  <c r="I83" i="20"/>
  <c r="F83" i="20"/>
  <c r="R83" i="20"/>
  <c r="S83" i="20"/>
  <c r="AD83" i="20"/>
  <c r="J82" i="20"/>
  <c r="A82" i="20"/>
  <c r="M82" i="20"/>
  <c r="L82" i="20"/>
  <c r="Q83" i="20"/>
  <c r="U83" i="20"/>
  <c r="AK85" i="20"/>
  <c r="AL85" i="20"/>
  <c r="AM85" i="20"/>
  <c r="W86" i="20"/>
  <c r="I84" i="20"/>
  <c r="F84" i="20"/>
  <c r="R84" i="20"/>
  <c r="S84" i="20"/>
  <c r="AD84" i="20"/>
  <c r="A83" i="20"/>
  <c r="J83" i="20"/>
  <c r="H83" i="20"/>
  <c r="B83" i="20"/>
  <c r="AL86" i="20"/>
  <c r="AK86" i="20"/>
  <c r="AM86" i="20"/>
  <c r="W87" i="20"/>
  <c r="L83" i="20"/>
  <c r="Q84" i="20"/>
  <c r="M83" i="20"/>
  <c r="U84" i="20"/>
  <c r="I85" i="20"/>
  <c r="F85" i="20"/>
  <c r="R85" i="20"/>
  <c r="S85" i="20"/>
  <c r="AD85" i="20"/>
  <c r="H84" i="20"/>
  <c r="B84" i="20"/>
  <c r="A84" i="20"/>
  <c r="J84" i="20"/>
  <c r="M84" i="20"/>
  <c r="L84" i="20"/>
  <c r="Q85" i="20"/>
  <c r="U85" i="20"/>
  <c r="AM87" i="20"/>
  <c r="AL87" i="20"/>
  <c r="AK87" i="20"/>
  <c r="W88" i="20"/>
  <c r="I86" i="20"/>
  <c r="F86" i="20"/>
  <c r="R86" i="20"/>
  <c r="S86" i="20"/>
  <c r="AD86" i="20"/>
  <c r="H85" i="20"/>
  <c r="B85" i="20"/>
  <c r="J85" i="20"/>
  <c r="A85" i="20"/>
  <c r="AL88" i="20"/>
  <c r="AM88" i="20"/>
  <c r="AK88" i="20"/>
  <c r="W89" i="20"/>
  <c r="L85" i="20"/>
  <c r="Q86" i="20"/>
  <c r="M85" i="20"/>
  <c r="U86" i="20"/>
  <c r="B86" i="20"/>
  <c r="H86" i="20"/>
  <c r="I87" i="20"/>
  <c r="F87" i="20"/>
  <c r="R87" i="20"/>
  <c r="S87" i="20"/>
  <c r="AD87" i="20"/>
  <c r="J86" i="20"/>
  <c r="A86" i="20"/>
  <c r="M86" i="20"/>
  <c r="L86" i="20"/>
  <c r="Q87" i="20"/>
  <c r="U87" i="20"/>
  <c r="AK89" i="20"/>
  <c r="AL89" i="20"/>
  <c r="AM89" i="20"/>
  <c r="W90" i="20"/>
  <c r="I88" i="20"/>
  <c r="F88" i="20"/>
  <c r="R88" i="20"/>
  <c r="S88" i="20"/>
  <c r="AD88" i="20"/>
  <c r="A87" i="20"/>
  <c r="J87" i="20"/>
  <c r="H87" i="20"/>
  <c r="B87" i="20"/>
  <c r="AL90" i="20"/>
  <c r="AK90" i="20"/>
  <c r="AM90" i="20"/>
  <c r="W91" i="20"/>
  <c r="M87" i="20"/>
  <c r="L87" i="20"/>
  <c r="Q88" i="20"/>
  <c r="U88" i="20"/>
  <c r="H88" i="20"/>
  <c r="B88" i="20"/>
  <c r="I89" i="20"/>
  <c r="F89" i="20"/>
  <c r="R89" i="20"/>
  <c r="S89" i="20"/>
  <c r="AD89" i="20"/>
  <c r="A88" i="20"/>
  <c r="J88" i="20"/>
  <c r="L88" i="20"/>
  <c r="Q89" i="20"/>
  <c r="M88" i="20"/>
  <c r="U89" i="20"/>
  <c r="AM91" i="20"/>
  <c r="AL91" i="20"/>
  <c r="AK91" i="20"/>
  <c r="W92" i="20"/>
  <c r="J89" i="20"/>
  <c r="A89" i="20"/>
  <c r="I90" i="20"/>
  <c r="F90" i="20"/>
  <c r="R90" i="20"/>
  <c r="S90" i="20"/>
  <c r="AD90" i="20"/>
  <c r="H89" i="20"/>
  <c r="B89" i="20"/>
  <c r="AK92" i="20"/>
  <c r="AL92" i="20"/>
  <c r="AM92" i="20"/>
  <c r="W93" i="20"/>
  <c r="L89" i="20"/>
  <c r="Q90" i="20"/>
  <c r="M89" i="20"/>
  <c r="U90" i="20"/>
  <c r="I91" i="20"/>
  <c r="F91" i="20"/>
  <c r="R91" i="20"/>
  <c r="S91" i="20"/>
  <c r="AD91" i="20"/>
  <c r="J90" i="20"/>
  <c r="A90" i="20"/>
  <c r="B90" i="20"/>
  <c r="H90" i="20"/>
  <c r="M90" i="20"/>
  <c r="L90" i="20"/>
  <c r="Q91" i="20"/>
  <c r="U91" i="20"/>
  <c r="AK93" i="20"/>
  <c r="AL93" i="20"/>
  <c r="AM93" i="20"/>
  <c r="W94" i="20"/>
  <c r="H91" i="20"/>
  <c r="B91" i="20"/>
  <c r="I92" i="20"/>
  <c r="F92" i="20"/>
  <c r="R92" i="20"/>
  <c r="S92" i="20"/>
  <c r="AD92" i="20"/>
  <c r="A91" i="20"/>
  <c r="J91" i="20"/>
  <c r="AL94" i="20"/>
  <c r="AK94" i="20"/>
  <c r="AM94" i="20"/>
  <c r="W95" i="20"/>
  <c r="M91" i="20"/>
  <c r="L91" i="20"/>
  <c r="Q92" i="20"/>
  <c r="U92" i="20"/>
  <c r="A92" i="20"/>
  <c r="J92" i="20"/>
  <c r="I93" i="20"/>
  <c r="F93" i="20"/>
  <c r="R93" i="20"/>
  <c r="S93" i="20"/>
  <c r="AD93" i="20"/>
  <c r="H92" i="20"/>
  <c r="B92" i="20"/>
  <c r="L92" i="20"/>
  <c r="Q93" i="20"/>
  <c r="M92" i="20"/>
  <c r="U93" i="20"/>
  <c r="AM95" i="20"/>
  <c r="AK95" i="20"/>
  <c r="AL95" i="20"/>
  <c r="W96" i="20"/>
  <c r="J93" i="20"/>
  <c r="A93" i="20"/>
  <c r="I94" i="20"/>
  <c r="F94" i="20"/>
  <c r="R94" i="20"/>
  <c r="S94" i="20"/>
  <c r="AD94" i="20"/>
  <c r="H93" i="20"/>
  <c r="B93" i="20"/>
  <c r="AK96" i="20"/>
  <c r="AM96" i="20"/>
  <c r="AL96" i="20"/>
  <c r="W97" i="20"/>
  <c r="L93" i="20"/>
  <c r="Q94" i="20"/>
  <c r="M93" i="20"/>
  <c r="U94" i="20"/>
  <c r="I95" i="20"/>
  <c r="F95" i="20"/>
  <c r="R95" i="20"/>
  <c r="S95" i="20"/>
  <c r="AD95" i="20"/>
  <c r="J94" i="20"/>
  <c r="A94" i="20"/>
  <c r="B94" i="20"/>
  <c r="H94" i="20"/>
  <c r="M94" i="20"/>
  <c r="L94" i="20"/>
  <c r="Q95" i="20"/>
  <c r="U95" i="20"/>
  <c r="AK97" i="20"/>
  <c r="AL97" i="20"/>
  <c r="AM97" i="20"/>
  <c r="W98" i="20"/>
  <c r="H95" i="20"/>
  <c r="B95" i="20"/>
  <c r="I96" i="20"/>
  <c r="F96" i="20"/>
  <c r="R96" i="20"/>
  <c r="S96" i="20"/>
  <c r="AD96" i="20"/>
  <c r="A95" i="20"/>
  <c r="J95" i="20"/>
  <c r="AL98" i="20"/>
  <c r="AK98" i="20"/>
  <c r="AM98" i="20"/>
  <c r="W99" i="20"/>
  <c r="L95" i="20"/>
  <c r="Q96" i="20"/>
  <c r="M95" i="20"/>
  <c r="U96" i="20"/>
  <c r="A96" i="20"/>
  <c r="J96" i="20"/>
  <c r="I97" i="20"/>
  <c r="F97" i="20"/>
  <c r="R97" i="20"/>
  <c r="S97" i="20"/>
  <c r="AD97" i="20"/>
  <c r="H96" i="20"/>
  <c r="B96" i="20"/>
  <c r="M96" i="20"/>
  <c r="L96" i="20"/>
  <c r="Q97" i="20"/>
  <c r="U97" i="20"/>
  <c r="AM99" i="20"/>
  <c r="AL99" i="20"/>
  <c r="AK99" i="20"/>
  <c r="W100" i="20"/>
  <c r="J97" i="20"/>
  <c r="A97" i="20"/>
  <c r="I98" i="20"/>
  <c r="F98" i="20"/>
  <c r="R98" i="20"/>
  <c r="S98" i="20"/>
  <c r="AD98" i="20"/>
  <c r="H97" i="20"/>
  <c r="B97" i="20"/>
  <c r="AM100" i="20"/>
  <c r="AL100" i="20"/>
  <c r="AK100" i="20"/>
  <c r="W101" i="20"/>
  <c r="L97" i="20"/>
  <c r="Q98" i="20"/>
  <c r="M97" i="20"/>
  <c r="U98" i="20"/>
  <c r="I99" i="20"/>
  <c r="F99" i="20"/>
  <c r="R99" i="20"/>
  <c r="S99" i="20"/>
  <c r="AD99" i="20"/>
  <c r="J98" i="20"/>
  <c r="A98" i="20"/>
  <c r="B98" i="20"/>
  <c r="H98" i="20"/>
  <c r="M98" i="20"/>
  <c r="L98" i="20"/>
  <c r="Q99" i="20"/>
  <c r="U99" i="20"/>
  <c r="AK101" i="20"/>
  <c r="AM101" i="20"/>
  <c r="AL101" i="20"/>
  <c r="W102" i="20"/>
  <c r="H99" i="20"/>
  <c r="B99" i="20"/>
  <c r="I100" i="20"/>
  <c r="F100" i="20"/>
  <c r="R100" i="20"/>
  <c r="S100" i="20"/>
  <c r="AD100" i="20"/>
  <c r="A99" i="20"/>
  <c r="J99" i="20"/>
  <c r="AK102" i="20"/>
  <c r="AL102" i="20"/>
  <c r="AM102" i="20"/>
  <c r="W103" i="20"/>
  <c r="L99" i="20"/>
  <c r="Q100" i="20"/>
  <c r="M99" i="20"/>
  <c r="U100" i="20"/>
  <c r="A100" i="20"/>
  <c r="J100" i="20"/>
  <c r="I101" i="20"/>
  <c r="F101" i="20"/>
  <c r="R101" i="20"/>
  <c r="S101" i="20"/>
  <c r="AD101" i="20"/>
  <c r="H100" i="20"/>
  <c r="B100" i="20"/>
  <c r="M100" i="20"/>
  <c r="L100" i="20"/>
  <c r="Q101" i="20"/>
  <c r="U101" i="20"/>
  <c r="AM103" i="20"/>
  <c r="AL103" i="20"/>
  <c r="AK103" i="20"/>
  <c r="W104" i="20"/>
  <c r="I102" i="20"/>
  <c r="F102" i="20"/>
  <c r="R102" i="20"/>
  <c r="S102" i="20"/>
  <c r="AD102" i="20"/>
  <c r="J101" i="20"/>
  <c r="A101" i="20"/>
  <c r="H101" i="20"/>
  <c r="B101" i="20"/>
  <c r="AM104" i="20"/>
  <c r="AL104" i="20"/>
  <c r="AK104" i="20"/>
  <c r="W105" i="20"/>
  <c r="L101" i="20"/>
  <c r="Q102" i="20"/>
  <c r="M101" i="20"/>
  <c r="U102" i="20"/>
  <c r="B102" i="20"/>
  <c r="H102" i="20"/>
  <c r="I103" i="20"/>
  <c r="F103" i="20"/>
  <c r="R103" i="20"/>
  <c r="S103" i="20"/>
  <c r="AD103" i="20"/>
  <c r="A102" i="20"/>
  <c r="J102" i="20"/>
  <c r="M102" i="20"/>
  <c r="L102" i="20"/>
  <c r="Q103" i="20"/>
  <c r="U103" i="20"/>
  <c r="AK105" i="20"/>
  <c r="AM105" i="20"/>
  <c r="AL105" i="20"/>
  <c r="W106" i="20"/>
  <c r="A103" i="20"/>
  <c r="J103" i="20"/>
  <c r="I104" i="20"/>
  <c r="F104" i="20"/>
  <c r="R104" i="20"/>
  <c r="S104" i="20"/>
  <c r="AD104" i="20"/>
  <c r="H103" i="20"/>
  <c r="B103" i="20"/>
  <c r="AM106" i="20"/>
  <c r="AK106" i="20"/>
  <c r="AL106" i="20"/>
  <c r="W107" i="20"/>
  <c r="M103" i="20"/>
  <c r="L103" i="20"/>
  <c r="Q104" i="20"/>
  <c r="U104" i="20"/>
  <c r="J104" i="20"/>
  <c r="A104" i="20"/>
  <c r="I105" i="20"/>
  <c r="F105" i="20"/>
  <c r="R105" i="20"/>
  <c r="S105" i="20"/>
  <c r="AD105" i="20"/>
  <c r="B104" i="20"/>
  <c r="H104" i="20"/>
  <c r="L104" i="20"/>
  <c r="Q105" i="20"/>
  <c r="M104" i="20"/>
  <c r="U105" i="20"/>
  <c r="AM107" i="20"/>
  <c r="AL107" i="20"/>
  <c r="AK107" i="20"/>
  <c r="W108" i="20"/>
  <c r="I106" i="20"/>
  <c r="F106" i="20"/>
  <c r="R106" i="20"/>
  <c r="S106" i="20"/>
  <c r="AD106" i="20"/>
  <c r="J105" i="20"/>
  <c r="A105" i="20"/>
  <c r="H105" i="20"/>
  <c r="B105" i="20"/>
  <c r="AL108" i="20"/>
  <c r="AM108" i="20"/>
  <c r="AK108" i="20"/>
  <c r="W109" i="20"/>
  <c r="M105" i="20"/>
  <c r="L105" i="20"/>
  <c r="Q106" i="20"/>
  <c r="U106" i="20"/>
  <c r="B106" i="20"/>
  <c r="H106" i="20"/>
  <c r="I107" i="20"/>
  <c r="F107" i="20"/>
  <c r="R107" i="20"/>
  <c r="S107" i="20"/>
  <c r="AD107" i="20"/>
  <c r="A106" i="20"/>
  <c r="J106" i="20"/>
  <c r="M106" i="20"/>
  <c r="L106" i="20"/>
  <c r="Q107" i="20"/>
  <c r="U107" i="20"/>
  <c r="AL109" i="20"/>
  <c r="AK109" i="20"/>
  <c r="AM109" i="20"/>
  <c r="W110" i="20"/>
  <c r="I108" i="20"/>
  <c r="F108" i="20"/>
  <c r="R108" i="20"/>
  <c r="S108" i="20"/>
  <c r="AD108" i="20"/>
  <c r="A107" i="20"/>
  <c r="J107" i="20"/>
  <c r="H107" i="20"/>
  <c r="B107" i="20"/>
  <c r="AL110" i="20"/>
  <c r="AM110" i="20"/>
  <c r="AK110" i="20"/>
  <c r="W111" i="20"/>
  <c r="L107" i="20"/>
  <c r="Q108" i="20"/>
  <c r="M107" i="20"/>
  <c r="U108" i="20"/>
  <c r="I109" i="20"/>
  <c r="F109" i="20"/>
  <c r="R109" i="20"/>
  <c r="S109" i="20"/>
  <c r="AD109" i="20"/>
  <c r="H108" i="20"/>
  <c r="B108" i="20"/>
  <c r="A108" i="20"/>
  <c r="J108" i="20"/>
  <c r="L108" i="20"/>
  <c r="Q109" i="20"/>
  <c r="M108" i="20"/>
  <c r="U109" i="20"/>
  <c r="AM111" i="20"/>
  <c r="AL111" i="20"/>
  <c r="AK111" i="20"/>
  <c r="W112" i="20"/>
  <c r="I110" i="20"/>
  <c r="F110" i="20"/>
  <c r="R110" i="20"/>
  <c r="S110" i="20"/>
  <c r="AD110" i="20"/>
  <c r="B109" i="20"/>
  <c r="H109" i="20"/>
  <c r="J109" i="20"/>
  <c r="A109" i="20"/>
  <c r="AK112" i="20"/>
  <c r="AL112" i="20"/>
  <c r="AM112" i="20"/>
  <c r="W113" i="20"/>
  <c r="L109" i="20"/>
  <c r="Q110" i="20"/>
  <c r="M109" i="20"/>
  <c r="U110" i="20"/>
  <c r="I111" i="20"/>
  <c r="F111" i="20"/>
  <c r="R111" i="20"/>
  <c r="S111" i="20"/>
  <c r="AD111" i="20"/>
  <c r="B110" i="20"/>
  <c r="H110" i="20"/>
  <c r="A110" i="20"/>
  <c r="J110" i="20"/>
  <c r="L110" i="20"/>
  <c r="Q111" i="20"/>
  <c r="M110" i="20"/>
  <c r="U111" i="20"/>
  <c r="AM113" i="20"/>
  <c r="AK113" i="20"/>
  <c r="AL113" i="20"/>
  <c r="W114" i="20"/>
  <c r="I112" i="20"/>
  <c r="F112" i="20"/>
  <c r="R112" i="20"/>
  <c r="S112" i="20"/>
  <c r="AD112" i="20"/>
  <c r="H111" i="20"/>
  <c r="B111" i="20"/>
  <c r="J111" i="20"/>
  <c r="A111" i="20"/>
  <c r="AL114" i="20"/>
  <c r="AK114" i="20"/>
  <c r="AM114" i="20"/>
  <c r="W115" i="20"/>
  <c r="L111" i="20"/>
  <c r="Q112" i="20"/>
  <c r="M111" i="20"/>
  <c r="U112" i="20"/>
  <c r="B112" i="20"/>
  <c r="H112" i="20"/>
  <c r="I113" i="20"/>
  <c r="F113" i="20"/>
  <c r="R113" i="20"/>
  <c r="S113" i="20"/>
  <c r="AD113" i="20"/>
  <c r="A112" i="20"/>
  <c r="J112" i="20"/>
  <c r="L112" i="20"/>
  <c r="Q113" i="20"/>
  <c r="M112" i="20"/>
  <c r="U113" i="20"/>
  <c r="AK115" i="20"/>
  <c r="AM115" i="20"/>
  <c r="AL115" i="20"/>
  <c r="W116" i="20"/>
  <c r="A113" i="20"/>
  <c r="J113" i="20"/>
  <c r="I114" i="20"/>
  <c r="F114" i="20"/>
  <c r="R114" i="20"/>
  <c r="S114" i="20"/>
  <c r="AD114" i="20"/>
  <c r="H113" i="20"/>
  <c r="B113" i="20"/>
  <c r="AK116" i="20"/>
  <c r="AL116" i="20"/>
  <c r="AM116" i="20"/>
  <c r="W117" i="20"/>
  <c r="L113" i="20"/>
  <c r="Q114" i="20"/>
  <c r="M113" i="20"/>
  <c r="U114" i="20"/>
  <c r="A114" i="20"/>
  <c r="J114" i="20"/>
  <c r="I115" i="20"/>
  <c r="F115" i="20"/>
  <c r="R115" i="20"/>
  <c r="S115" i="20"/>
  <c r="AD115" i="20"/>
  <c r="H114" i="20"/>
  <c r="B114" i="20"/>
  <c r="M114" i="20"/>
  <c r="L114" i="20"/>
  <c r="Q115" i="20"/>
  <c r="U115" i="20"/>
  <c r="AM117" i="20"/>
  <c r="AK117" i="20"/>
  <c r="AL117" i="20"/>
  <c r="W118" i="20"/>
  <c r="J115" i="20"/>
  <c r="A115" i="20"/>
  <c r="I116" i="20"/>
  <c r="F116" i="20"/>
  <c r="R116" i="20"/>
  <c r="S116" i="20"/>
  <c r="AD116" i="20"/>
  <c r="H115" i="20"/>
  <c r="B115" i="20"/>
  <c r="AL118" i="20"/>
  <c r="AK118" i="20"/>
  <c r="AM118" i="20"/>
  <c r="W119" i="20"/>
  <c r="L115" i="20"/>
  <c r="Q116" i="20"/>
  <c r="M115" i="20"/>
  <c r="U116" i="20"/>
  <c r="I117" i="20"/>
  <c r="F117" i="20"/>
  <c r="R117" i="20"/>
  <c r="S117" i="20"/>
  <c r="AD117" i="20"/>
  <c r="J116" i="20"/>
  <c r="A116" i="20"/>
  <c r="B116" i="20"/>
  <c r="H116" i="20"/>
  <c r="L116" i="20"/>
  <c r="Q117" i="20"/>
  <c r="M116" i="20"/>
  <c r="U117" i="20"/>
  <c r="AL119" i="20"/>
  <c r="AK119" i="20"/>
  <c r="AM119" i="20"/>
  <c r="W120" i="20"/>
  <c r="H117" i="20"/>
  <c r="B117" i="20"/>
  <c r="I118" i="20"/>
  <c r="F118" i="20"/>
  <c r="R118" i="20"/>
  <c r="S118" i="20"/>
  <c r="AD118" i="20"/>
  <c r="A117" i="20"/>
  <c r="J117" i="20"/>
  <c r="AK120" i="20"/>
  <c r="AL120" i="20"/>
  <c r="AM120" i="20"/>
  <c r="W121" i="20"/>
  <c r="L117" i="20"/>
  <c r="Q118" i="20"/>
  <c r="M117" i="20"/>
  <c r="U118" i="20"/>
  <c r="A118" i="20"/>
  <c r="J118" i="20"/>
  <c r="F119" i="20"/>
  <c r="R119" i="20"/>
  <c r="S119" i="20"/>
  <c r="AD119" i="20"/>
  <c r="I119" i="20"/>
  <c r="H118" i="20"/>
  <c r="B118" i="20"/>
  <c r="M118" i="20"/>
  <c r="L118" i="20"/>
  <c r="Q119" i="20"/>
  <c r="U119" i="20"/>
  <c r="AM121" i="20"/>
  <c r="AK121" i="20"/>
  <c r="AL121" i="20"/>
  <c r="W122" i="20"/>
  <c r="B119" i="20"/>
  <c r="H119" i="20"/>
  <c r="J119" i="20"/>
  <c r="A119" i="20"/>
  <c r="F120" i="20"/>
  <c r="R120" i="20"/>
  <c r="I120" i="20"/>
  <c r="S120" i="20"/>
  <c r="AD120" i="20"/>
  <c r="AM122" i="20"/>
  <c r="AL122" i="20"/>
  <c r="AK122" i="20"/>
  <c r="W123" i="20"/>
  <c r="L119" i="20"/>
  <c r="Q120" i="20"/>
  <c r="M119" i="20"/>
  <c r="U120" i="20"/>
  <c r="J120" i="20"/>
  <c r="A120" i="20"/>
  <c r="H120" i="20"/>
  <c r="B120" i="20"/>
  <c r="F121" i="20"/>
  <c r="R121" i="20"/>
  <c r="I121" i="20"/>
  <c r="S121" i="20"/>
  <c r="AD121" i="20"/>
  <c r="L120" i="20"/>
  <c r="Q121" i="20"/>
  <c r="M120" i="20"/>
  <c r="U121" i="20"/>
  <c r="AL123" i="20"/>
  <c r="AK123" i="20"/>
  <c r="AM123" i="20"/>
  <c r="W124" i="20"/>
  <c r="A121" i="20"/>
  <c r="J121" i="20"/>
  <c r="B121" i="20"/>
  <c r="H121" i="20"/>
  <c r="F122" i="20"/>
  <c r="R122" i="20"/>
  <c r="I122" i="20"/>
  <c r="S122" i="20"/>
  <c r="AD122" i="20"/>
  <c r="AK124" i="20"/>
  <c r="AL124" i="20"/>
  <c r="AM124" i="20"/>
  <c r="W125" i="20"/>
  <c r="L121" i="20"/>
  <c r="Q122" i="20"/>
  <c r="M121" i="20"/>
  <c r="U122" i="20"/>
  <c r="A122" i="20"/>
  <c r="J122" i="20"/>
  <c r="F123" i="20"/>
  <c r="R123" i="20"/>
  <c r="S123" i="20"/>
  <c r="AD123" i="20"/>
  <c r="I123" i="20"/>
  <c r="H122" i="20"/>
  <c r="B122" i="20"/>
  <c r="M122" i="20"/>
  <c r="L122" i="20"/>
  <c r="Q123" i="20"/>
  <c r="U123" i="20"/>
  <c r="AM125" i="20"/>
  <c r="AK125" i="20"/>
  <c r="AL125" i="20"/>
  <c r="W126" i="20"/>
  <c r="B123" i="20"/>
  <c r="H123" i="20"/>
  <c r="J123" i="20"/>
  <c r="A123" i="20"/>
  <c r="F124" i="20"/>
  <c r="R124" i="20"/>
  <c r="I124" i="20"/>
  <c r="S124" i="20"/>
  <c r="AD124" i="20"/>
  <c r="AM126" i="20"/>
  <c r="AL126" i="20"/>
  <c r="AK126" i="20"/>
  <c r="W127" i="20"/>
  <c r="L123" i="20"/>
  <c r="Q124" i="20"/>
  <c r="M123" i="20"/>
  <c r="U124" i="20"/>
  <c r="J124" i="20"/>
  <c r="A124" i="20"/>
  <c r="B124" i="20"/>
  <c r="H124" i="20"/>
  <c r="F125" i="20"/>
  <c r="R125" i="20"/>
  <c r="I125" i="20"/>
  <c r="S125" i="20"/>
  <c r="AD125" i="20"/>
  <c r="M124" i="20"/>
  <c r="L124" i="20"/>
  <c r="Q125" i="20"/>
  <c r="U125" i="20"/>
  <c r="AK127" i="20"/>
  <c r="AM127" i="20"/>
  <c r="AL127" i="20"/>
  <c r="W128" i="20"/>
  <c r="A125" i="20"/>
  <c r="J125" i="20"/>
  <c r="B125" i="20"/>
  <c r="H125" i="20"/>
  <c r="F126" i="20"/>
  <c r="R126" i="20"/>
  <c r="I126" i="20"/>
  <c r="S126" i="20"/>
  <c r="AD126" i="20"/>
  <c r="AM128" i="20"/>
  <c r="AK128" i="20"/>
  <c r="AL128" i="20"/>
  <c r="W129" i="20"/>
  <c r="L125" i="20"/>
  <c r="Q126" i="20"/>
  <c r="M125" i="20"/>
  <c r="U126" i="20"/>
  <c r="A126" i="20"/>
  <c r="J126" i="20"/>
  <c r="F127" i="20"/>
  <c r="R127" i="20"/>
  <c r="I127" i="20"/>
  <c r="S127" i="20"/>
  <c r="AD127" i="20"/>
  <c r="H126" i="20"/>
  <c r="B126" i="20"/>
  <c r="L126" i="20"/>
  <c r="Q127" i="20"/>
  <c r="M126" i="20"/>
  <c r="U127" i="20"/>
  <c r="AM129" i="20"/>
  <c r="AK129" i="20"/>
  <c r="AL129" i="20"/>
  <c r="W130" i="20"/>
  <c r="B127" i="20"/>
  <c r="H127" i="20"/>
  <c r="F128" i="20"/>
  <c r="R128" i="20"/>
  <c r="I128" i="20"/>
  <c r="S128" i="20"/>
  <c r="AD128" i="20"/>
  <c r="J127" i="20"/>
  <c r="A127" i="20"/>
  <c r="AL130" i="20"/>
  <c r="AM130" i="20"/>
  <c r="AK130" i="20"/>
  <c r="W131" i="20"/>
  <c r="L127" i="20"/>
  <c r="Q128" i="20"/>
  <c r="M127" i="20"/>
  <c r="U128" i="20"/>
  <c r="H128" i="20"/>
  <c r="B128" i="20"/>
  <c r="F129" i="20"/>
  <c r="R129" i="20"/>
  <c r="I129" i="20"/>
  <c r="S129" i="20"/>
  <c r="AD129" i="20"/>
  <c r="J128" i="20"/>
  <c r="A128" i="20"/>
  <c r="L128" i="20"/>
  <c r="Q129" i="20"/>
  <c r="M128" i="20"/>
  <c r="U129" i="20"/>
  <c r="AL131" i="20"/>
  <c r="AK131" i="20"/>
  <c r="AM131" i="20"/>
  <c r="W132" i="20"/>
  <c r="H129" i="20"/>
  <c r="B129" i="20"/>
  <c r="F130" i="20"/>
  <c r="R130" i="20"/>
  <c r="S130" i="20"/>
  <c r="AD130" i="20"/>
  <c r="I130" i="20"/>
  <c r="A129" i="20"/>
  <c r="J129" i="20"/>
  <c r="AK132" i="20"/>
  <c r="AL132" i="20"/>
  <c r="AM132" i="20"/>
  <c r="W133" i="20"/>
  <c r="L129" i="20"/>
  <c r="Q130" i="20"/>
  <c r="M129" i="20"/>
  <c r="U130" i="20"/>
  <c r="B130" i="20"/>
  <c r="H130" i="20"/>
  <c r="A130" i="20"/>
  <c r="J130" i="20"/>
  <c r="F131" i="20"/>
  <c r="R131" i="20"/>
  <c r="I131" i="20"/>
  <c r="S131" i="20"/>
  <c r="AD131" i="20"/>
  <c r="M130" i="20"/>
  <c r="L130" i="20"/>
  <c r="Q131" i="20"/>
  <c r="U131" i="20"/>
  <c r="AM133" i="20"/>
  <c r="AK133" i="20"/>
  <c r="AL133" i="20"/>
  <c r="W134" i="20"/>
  <c r="J131" i="20"/>
  <c r="A131" i="20"/>
  <c r="F132" i="20"/>
  <c r="R132" i="20"/>
  <c r="I132" i="20"/>
  <c r="S132" i="20"/>
  <c r="AD132" i="20"/>
  <c r="H131" i="20"/>
  <c r="B131" i="20"/>
  <c r="AK134" i="20"/>
  <c r="AM134" i="20"/>
  <c r="AL134" i="20"/>
  <c r="W135" i="20"/>
  <c r="L131" i="20"/>
  <c r="Q132" i="20"/>
  <c r="M131" i="20"/>
  <c r="U132" i="20"/>
  <c r="H132" i="20"/>
  <c r="B132" i="20"/>
  <c r="J132" i="20"/>
  <c r="A132" i="20"/>
  <c r="F133" i="20"/>
  <c r="R133" i="20"/>
  <c r="I133" i="20"/>
  <c r="S133" i="20"/>
  <c r="AD133" i="20"/>
  <c r="L132" i="20"/>
  <c r="Q133" i="20"/>
  <c r="M132" i="20"/>
  <c r="U133" i="20"/>
  <c r="AM135" i="20"/>
  <c r="AL135" i="20"/>
  <c r="AK135" i="20"/>
  <c r="W136" i="20"/>
  <c r="A133" i="20"/>
  <c r="J133" i="20"/>
  <c r="H133" i="20"/>
  <c r="B133" i="20"/>
  <c r="F134" i="20"/>
  <c r="R134" i="20"/>
  <c r="S134" i="20"/>
  <c r="AD134" i="20"/>
  <c r="I134" i="20"/>
  <c r="AK136" i="20"/>
  <c r="AL136" i="20"/>
  <c r="AM136" i="20"/>
  <c r="W137" i="20"/>
  <c r="L133" i="20"/>
  <c r="Q134" i="20"/>
  <c r="M133" i="20"/>
  <c r="U134" i="20"/>
  <c r="F135" i="20"/>
  <c r="R135" i="20"/>
  <c r="S135" i="20"/>
  <c r="AD135" i="20"/>
  <c r="I135" i="20"/>
  <c r="B134" i="20"/>
  <c r="H134" i="20"/>
  <c r="A134" i="20"/>
  <c r="J134" i="20"/>
  <c r="L134" i="20"/>
  <c r="Q135" i="20"/>
  <c r="M134" i="20"/>
  <c r="U135" i="20"/>
  <c r="AK137" i="20"/>
  <c r="AM137" i="20"/>
  <c r="AL137" i="20"/>
  <c r="W138" i="20"/>
  <c r="F136" i="20"/>
  <c r="R136" i="20"/>
  <c r="I136" i="20"/>
  <c r="S136" i="20"/>
  <c r="AD136" i="20"/>
  <c r="H135" i="20"/>
  <c r="B135" i="20"/>
  <c r="J135" i="20"/>
  <c r="A135" i="20"/>
  <c r="AL138" i="20"/>
  <c r="AM138" i="20"/>
  <c r="AK138" i="20"/>
  <c r="W139" i="20"/>
  <c r="M135" i="20"/>
  <c r="L135" i="20"/>
  <c r="Q136" i="20"/>
  <c r="U136" i="20"/>
  <c r="J136" i="20"/>
  <c r="A136" i="20"/>
  <c r="F137" i="20"/>
  <c r="R137" i="20"/>
  <c r="I137" i="20"/>
  <c r="S137" i="20"/>
  <c r="AD137" i="20"/>
  <c r="B136" i="20"/>
  <c r="H136" i="20"/>
  <c r="L136" i="20"/>
  <c r="Q137" i="20"/>
  <c r="M136" i="20"/>
  <c r="U137" i="20"/>
  <c r="AL139" i="20"/>
  <c r="AM139" i="20"/>
  <c r="AK139" i="20"/>
  <c r="W140" i="20"/>
  <c r="H137" i="20"/>
  <c r="B137" i="20"/>
  <c r="A137" i="20"/>
  <c r="J137" i="20"/>
  <c r="F138" i="20"/>
  <c r="R138" i="20"/>
  <c r="S138" i="20"/>
  <c r="AD138" i="20"/>
  <c r="I138" i="20"/>
  <c r="AK140" i="20"/>
  <c r="AM140" i="20"/>
  <c r="AL140" i="20"/>
  <c r="W141" i="20"/>
  <c r="L137" i="20"/>
  <c r="Q138" i="20"/>
  <c r="M137" i="20"/>
  <c r="U138" i="20"/>
  <c r="F139" i="20"/>
  <c r="R139" i="20"/>
  <c r="S139" i="20"/>
  <c r="AD139" i="20"/>
  <c r="I139" i="20"/>
  <c r="B138" i="20"/>
  <c r="H138" i="20"/>
  <c r="A138" i="20"/>
  <c r="J138" i="20"/>
  <c r="M138" i="20"/>
  <c r="L138" i="20"/>
  <c r="Q139" i="20"/>
  <c r="U139" i="20"/>
  <c r="AM141" i="20"/>
  <c r="AK141" i="20"/>
  <c r="AL141" i="20"/>
  <c r="W142" i="20"/>
  <c r="F140" i="20"/>
  <c r="R140" i="20"/>
  <c r="I140" i="20"/>
  <c r="S140" i="20"/>
  <c r="AD140" i="20"/>
  <c r="H139" i="20"/>
  <c r="B139" i="20"/>
  <c r="J139" i="20"/>
  <c r="A139" i="20"/>
  <c r="AM142" i="20"/>
  <c r="AK142" i="20"/>
  <c r="AL142" i="20"/>
  <c r="W143" i="20"/>
  <c r="M139" i="20"/>
  <c r="L139" i="20"/>
  <c r="Q140" i="20"/>
  <c r="U140" i="20"/>
  <c r="F141" i="20"/>
  <c r="R141" i="20"/>
  <c r="I141" i="20"/>
  <c r="S141" i="20"/>
  <c r="AD141" i="20"/>
  <c r="J140" i="20"/>
  <c r="A140" i="20"/>
  <c r="B140" i="20"/>
  <c r="H140" i="20"/>
  <c r="L140" i="20"/>
  <c r="Q141" i="20"/>
  <c r="M140" i="20"/>
  <c r="U141" i="20"/>
  <c r="AL143" i="20"/>
  <c r="AM143" i="20"/>
  <c r="AK143" i="20"/>
  <c r="W144" i="20"/>
  <c r="A141" i="20"/>
  <c r="J141" i="20"/>
  <c r="B141" i="20"/>
  <c r="H141" i="20"/>
  <c r="F142" i="20"/>
  <c r="R142" i="20"/>
  <c r="S142" i="20"/>
  <c r="AD142" i="20"/>
  <c r="I142" i="20"/>
  <c r="AK144" i="20"/>
  <c r="AL144" i="20"/>
  <c r="AM144" i="20"/>
  <c r="W145" i="20"/>
  <c r="L141" i="20"/>
  <c r="Q142" i="20"/>
  <c r="M141" i="20"/>
  <c r="U142" i="20"/>
  <c r="F143" i="20"/>
  <c r="R143" i="20"/>
  <c r="S143" i="20"/>
  <c r="AD143" i="20"/>
  <c r="I143" i="20"/>
  <c r="H142" i="20"/>
  <c r="B142" i="20"/>
  <c r="A142" i="20"/>
  <c r="J142" i="20"/>
  <c r="M142" i="20"/>
  <c r="L142" i="20"/>
  <c r="Q143" i="20"/>
  <c r="U143" i="20"/>
  <c r="AM145" i="20"/>
  <c r="AL145" i="20"/>
  <c r="AK145" i="20"/>
  <c r="W146" i="20"/>
  <c r="F144" i="20"/>
  <c r="R144" i="20"/>
  <c r="I144" i="20"/>
  <c r="S144" i="20"/>
  <c r="AD144" i="20"/>
  <c r="B143" i="20"/>
  <c r="H143" i="20"/>
  <c r="A143" i="20"/>
  <c r="J143" i="20"/>
  <c r="AM146" i="20"/>
  <c r="AK146" i="20"/>
  <c r="AL146" i="20"/>
  <c r="W147" i="20"/>
  <c r="L143" i="20"/>
  <c r="Q144" i="20"/>
  <c r="M143" i="20"/>
  <c r="U144" i="20"/>
  <c r="J144" i="20"/>
  <c r="A144" i="20"/>
  <c r="F145" i="20"/>
  <c r="R145" i="20"/>
  <c r="I145" i="20"/>
  <c r="S145" i="20"/>
  <c r="AD145" i="20"/>
  <c r="H144" i="20"/>
  <c r="B144" i="20"/>
  <c r="L144" i="20"/>
  <c r="Q145" i="20"/>
  <c r="M144" i="20"/>
  <c r="U145" i="20"/>
  <c r="AL147" i="20"/>
  <c r="AM147" i="20"/>
  <c r="AK147" i="20"/>
  <c r="W148" i="20"/>
  <c r="B145" i="20"/>
  <c r="H145" i="20"/>
  <c r="A145" i="20"/>
  <c r="J145" i="20"/>
  <c r="F146" i="20"/>
  <c r="R146" i="20"/>
  <c r="I146" i="20"/>
  <c r="S146" i="20"/>
  <c r="AD146" i="20"/>
  <c r="AK148" i="20"/>
  <c r="AL148" i="20"/>
  <c r="AM148" i="20"/>
  <c r="W149" i="20"/>
  <c r="M145" i="20"/>
  <c r="L145" i="20"/>
  <c r="Q146" i="20"/>
  <c r="U146" i="20"/>
  <c r="J146" i="20"/>
  <c r="A146" i="20"/>
  <c r="H146" i="20"/>
  <c r="B146" i="20"/>
  <c r="F147" i="20"/>
  <c r="R147" i="20"/>
  <c r="I147" i="20"/>
  <c r="S147" i="20"/>
  <c r="AD147" i="20"/>
  <c r="L146" i="20"/>
  <c r="Q147" i="20"/>
  <c r="M146" i="20"/>
  <c r="U147" i="20"/>
  <c r="AM149" i="20"/>
  <c r="AL149" i="20"/>
  <c r="AK149" i="20"/>
  <c r="W150" i="20"/>
  <c r="A147" i="20"/>
  <c r="J147" i="20"/>
  <c r="F148" i="20"/>
  <c r="R148" i="20"/>
  <c r="I148" i="20"/>
  <c r="S148" i="20"/>
  <c r="AD148" i="20"/>
  <c r="H147" i="20"/>
  <c r="B147" i="20"/>
  <c r="AM150" i="20"/>
  <c r="AK150" i="20"/>
  <c r="AL150" i="20"/>
  <c r="W151" i="20"/>
  <c r="L147" i="20"/>
  <c r="Q148" i="20"/>
  <c r="M147" i="20"/>
  <c r="U148" i="20"/>
  <c r="H148" i="20"/>
  <c r="B148" i="20"/>
  <c r="F149" i="20"/>
  <c r="R149" i="20"/>
  <c r="S149" i="20"/>
  <c r="AD149" i="20"/>
  <c r="I149" i="20"/>
  <c r="J148" i="20"/>
  <c r="A148" i="20"/>
  <c r="L148" i="20"/>
  <c r="Q149" i="20"/>
  <c r="M148" i="20"/>
  <c r="U149" i="20"/>
  <c r="AL151" i="20"/>
  <c r="AM151" i="20"/>
  <c r="AK151" i="20"/>
  <c r="W152" i="20"/>
  <c r="H149" i="20"/>
  <c r="B149" i="20"/>
  <c r="J149" i="20"/>
  <c r="A149" i="20"/>
  <c r="F150" i="20"/>
  <c r="R150" i="20"/>
  <c r="I150" i="20"/>
  <c r="S150" i="20"/>
  <c r="AD150" i="20"/>
  <c r="AK152" i="20"/>
  <c r="AL152" i="20"/>
  <c r="AM152" i="20"/>
  <c r="W153" i="20"/>
  <c r="M149" i="20"/>
  <c r="L149" i="20"/>
  <c r="Q150" i="20"/>
  <c r="U150" i="20"/>
  <c r="J150" i="20"/>
  <c r="A150" i="20"/>
  <c r="H150" i="20"/>
  <c r="B150" i="20"/>
  <c r="F151" i="20"/>
  <c r="R151" i="20"/>
  <c r="I151" i="20"/>
  <c r="S151" i="20"/>
  <c r="AD151" i="20"/>
  <c r="L150" i="20"/>
  <c r="Q151" i="20"/>
  <c r="M150" i="20"/>
  <c r="U151" i="20"/>
  <c r="AM153" i="20"/>
  <c r="AL153" i="20"/>
  <c r="AK153" i="20"/>
  <c r="W154" i="20"/>
  <c r="A151" i="20"/>
  <c r="J151" i="20"/>
  <c r="F152" i="20"/>
  <c r="R152" i="20"/>
  <c r="I152" i="20"/>
  <c r="S152" i="20"/>
  <c r="AD152" i="20"/>
  <c r="H151" i="20"/>
  <c r="B151" i="20"/>
  <c r="AM154" i="20"/>
  <c r="AK154" i="20"/>
  <c r="AL154" i="20"/>
  <c r="W155" i="20"/>
  <c r="L151" i="20"/>
  <c r="Q152" i="20"/>
  <c r="M151" i="20"/>
  <c r="U152" i="20"/>
  <c r="H152" i="20"/>
  <c r="B152" i="20"/>
  <c r="F153" i="20"/>
  <c r="R153" i="20"/>
  <c r="I153" i="20"/>
  <c r="S153" i="20"/>
  <c r="AD153" i="20"/>
  <c r="A152" i="20"/>
  <c r="J152" i="20"/>
  <c r="L152" i="20"/>
  <c r="Q153" i="20"/>
  <c r="M152" i="20"/>
  <c r="U153" i="20"/>
  <c r="AL155" i="20"/>
  <c r="AM155" i="20"/>
  <c r="AK155" i="20"/>
  <c r="W156" i="20"/>
  <c r="B153" i="20"/>
  <c r="H153" i="20"/>
  <c r="F154" i="20"/>
  <c r="R154" i="20"/>
  <c r="I154" i="20"/>
  <c r="S154" i="20"/>
  <c r="AD154" i="20"/>
  <c r="A153" i="20"/>
  <c r="J153" i="20"/>
  <c r="AK156" i="20"/>
  <c r="AL156" i="20"/>
  <c r="AM156" i="20"/>
  <c r="W157" i="20"/>
  <c r="M153" i="20"/>
  <c r="L153" i="20"/>
  <c r="Q154" i="20"/>
  <c r="U154" i="20"/>
  <c r="B154" i="20"/>
  <c r="H154" i="20"/>
  <c r="F155" i="20"/>
  <c r="R155" i="20"/>
  <c r="I155" i="20"/>
  <c r="S155" i="20"/>
  <c r="AD155" i="20"/>
  <c r="A154" i="20"/>
  <c r="J154" i="20"/>
  <c r="L154" i="20"/>
  <c r="Q155" i="20"/>
  <c r="M154" i="20"/>
  <c r="U155" i="20"/>
  <c r="AL157" i="20"/>
  <c r="AK157" i="20"/>
  <c r="AM157" i="20"/>
  <c r="W158" i="20"/>
  <c r="J155" i="20"/>
  <c r="A155" i="20"/>
  <c r="R156" i="20"/>
  <c r="S156" i="20"/>
  <c r="AD156" i="20"/>
  <c r="I156" i="20"/>
  <c r="H155" i="20"/>
  <c r="B155" i="20"/>
  <c r="AM158" i="20"/>
  <c r="AK158" i="20"/>
  <c r="AL158" i="20"/>
  <c r="W159" i="20"/>
  <c r="L155" i="20"/>
  <c r="Q156" i="20"/>
  <c r="M155" i="20"/>
  <c r="U156" i="20"/>
  <c r="H156" i="20"/>
  <c r="B156" i="20"/>
  <c r="A156" i="20"/>
  <c r="J156" i="20"/>
  <c r="R157" i="20"/>
  <c r="I157" i="20"/>
  <c r="S157" i="20"/>
  <c r="AD157" i="20"/>
  <c r="L156" i="20"/>
  <c r="Q157" i="20"/>
  <c r="M156" i="20"/>
  <c r="U157" i="20"/>
  <c r="AM159" i="20"/>
  <c r="AL159" i="20"/>
  <c r="AK159" i="20"/>
  <c r="W160" i="20"/>
  <c r="J157" i="20"/>
  <c r="A157" i="20"/>
  <c r="B157" i="20"/>
  <c r="H157" i="20"/>
  <c r="R158" i="20"/>
  <c r="S158" i="20"/>
  <c r="AD158" i="20"/>
  <c r="I158" i="20"/>
  <c r="AK160" i="20"/>
  <c r="AM160" i="20"/>
  <c r="AL160" i="20"/>
  <c r="W161" i="20"/>
  <c r="M157" i="20"/>
  <c r="L157" i="20"/>
  <c r="Q158" i="20"/>
  <c r="U158" i="20"/>
  <c r="R159" i="20"/>
  <c r="I159" i="20"/>
  <c r="S159" i="20"/>
  <c r="AD159" i="20"/>
  <c r="B158" i="20"/>
  <c r="H158" i="20"/>
  <c r="A158" i="20"/>
  <c r="J158" i="20"/>
  <c r="L158" i="20"/>
  <c r="Q159" i="20"/>
  <c r="M158" i="20"/>
  <c r="U159" i="20"/>
  <c r="AL161" i="20"/>
  <c r="AM161" i="20"/>
  <c r="AK161" i="20"/>
  <c r="W162" i="20"/>
  <c r="J159" i="20"/>
  <c r="A159" i="20"/>
  <c r="R160" i="20"/>
  <c r="I160" i="20"/>
  <c r="S160" i="20"/>
  <c r="AD160" i="20"/>
  <c r="H159" i="20"/>
  <c r="B159" i="20"/>
  <c r="AM162" i="20"/>
  <c r="AK162" i="20"/>
  <c r="AL162" i="20"/>
  <c r="W163" i="20"/>
  <c r="L159" i="20"/>
  <c r="Q160" i="20"/>
  <c r="M159" i="20"/>
  <c r="U160" i="20"/>
  <c r="H160" i="20"/>
  <c r="B160" i="20"/>
  <c r="J160" i="20"/>
  <c r="A160" i="20"/>
  <c r="R161" i="20"/>
  <c r="I161" i="20"/>
  <c r="S161" i="20"/>
  <c r="AD161" i="20"/>
  <c r="L160" i="20"/>
  <c r="Q161" i="20"/>
  <c r="M160" i="20"/>
  <c r="U161" i="20"/>
  <c r="AM163" i="20"/>
  <c r="AL163" i="20"/>
  <c r="AK163" i="20"/>
  <c r="W164" i="20"/>
  <c r="B161" i="20"/>
  <c r="H161" i="20"/>
  <c r="A161" i="20"/>
  <c r="J161" i="20"/>
  <c r="R162" i="20"/>
  <c r="I162" i="20"/>
  <c r="S162" i="20"/>
  <c r="AD162" i="20"/>
  <c r="AK164" i="20"/>
  <c r="AL164" i="20"/>
  <c r="AM164" i="20"/>
  <c r="W165" i="20"/>
  <c r="M161" i="20"/>
  <c r="L161" i="20"/>
  <c r="Q162" i="20"/>
  <c r="U162" i="20"/>
  <c r="A162" i="20"/>
  <c r="J162" i="20"/>
  <c r="R163" i="20"/>
  <c r="I163" i="20"/>
  <c r="S163" i="20"/>
  <c r="AD163" i="20"/>
  <c r="H162" i="20"/>
  <c r="B162" i="20"/>
  <c r="L162" i="20"/>
  <c r="Q163" i="20"/>
  <c r="M162" i="20"/>
  <c r="U163" i="20"/>
  <c r="AK165" i="20"/>
  <c r="AM165" i="20"/>
  <c r="AL165" i="20"/>
  <c r="W166" i="20"/>
  <c r="J163" i="20"/>
  <c r="A163" i="20"/>
  <c r="R164" i="20"/>
  <c r="I164" i="20"/>
  <c r="S164" i="20"/>
  <c r="AD164" i="20"/>
  <c r="B163" i="20"/>
  <c r="H163" i="20"/>
  <c r="AK166" i="20"/>
  <c r="AM166" i="20"/>
  <c r="AL166" i="20"/>
  <c r="W167" i="20"/>
  <c r="L163" i="20"/>
  <c r="Q164" i="20"/>
  <c r="M163" i="20"/>
  <c r="U164" i="20"/>
  <c r="J164" i="20"/>
  <c r="A164" i="20"/>
  <c r="R165" i="20"/>
  <c r="I165" i="20"/>
  <c r="S165" i="20"/>
  <c r="AD165" i="20"/>
  <c r="H164" i="20"/>
  <c r="B164" i="20"/>
  <c r="L164" i="20"/>
  <c r="Q165" i="20"/>
  <c r="M164" i="20"/>
  <c r="U165" i="20"/>
  <c r="AL167" i="20"/>
  <c r="AM167" i="20"/>
  <c r="AK167" i="20"/>
  <c r="W168" i="20"/>
  <c r="A165" i="20"/>
  <c r="J165" i="20"/>
  <c r="R166" i="20"/>
  <c r="S166" i="20"/>
  <c r="AD166" i="20"/>
  <c r="I166" i="20"/>
  <c r="B165" i="20"/>
  <c r="H165" i="20"/>
  <c r="AK168" i="20"/>
  <c r="AL168" i="20"/>
  <c r="AM168" i="20"/>
  <c r="W169" i="20"/>
  <c r="M165" i="20"/>
  <c r="L165" i="20"/>
  <c r="Q166" i="20"/>
  <c r="U166" i="20"/>
  <c r="H166" i="20"/>
  <c r="B166" i="20"/>
  <c r="A166" i="20"/>
  <c r="J166" i="20"/>
  <c r="R167" i="20"/>
  <c r="I167" i="20"/>
  <c r="S167" i="20"/>
  <c r="AD167" i="20"/>
  <c r="L166" i="20"/>
  <c r="Q167" i="20"/>
  <c r="M166" i="20"/>
  <c r="U167" i="20"/>
  <c r="AK169" i="20"/>
  <c r="AM169" i="20"/>
  <c r="AL169" i="20"/>
  <c r="W170" i="20"/>
  <c r="H167" i="20"/>
  <c r="B167" i="20"/>
  <c r="R168" i="20"/>
  <c r="S168" i="20"/>
  <c r="AD168" i="20"/>
  <c r="C169" i="20"/>
  <c r="I168" i="20"/>
  <c r="A167" i="20"/>
  <c r="J167" i="20"/>
  <c r="AM170" i="20"/>
  <c r="AL170" i="20"/>
  <c r="AK170" i="20"/>
  <c r="W171" i="20"/>
  <c r="M167" i="20"/>
  <c r="L167" i="20"/>
  <c r="Q168" i="20"/>
  <c r="U168" i="20"/>
  <c r="A168" i="20"/>
  <c r="J168" i="20"/>
  <c r="R169" i="20"/>
  <c r="S169" i="20"/>
  <c r="AD169" i="20"/>
  <c r="C170" i="20"/>
  <c r="G169" i="20"/>
  <c r="I169" i="20"/>
  <c r="B168" i="20"/>
  <c r="H168" i="20"/>
  <c r="M168" i="20"/>
  <c r="L168" i="20"/>
  <c r="Q169" i="20"/>
  <c r="U169" i="20"/>
  <c r="AK171" i="20"/>
  <c r="AL171" i="20"/>
  <c r="AM171" i="20"/>
  <c r="W172" i="20"/>
  <c r="A169" i="20"/>
  <c r="J169" i="20"/>
  <c r="H169" i="20"/>
  <c r="B169" i="20"/>
  <c r="R170" i="20"/>
  <c r="I170" i="20"/>
  <c r="S170" i="20"/>
  <c r="AD170" i="20"/>
  <c r="G170" i="20"/>
  <c r="C171" i="20"/>
  <c r="AK172" i="20"/>
  <c r="AL172" i="20"/>
  <c r="AM172" i="20"/>
  <c r="W173" i="20"/>
  <c r="L169" i="20"/>
  <c r="Q170" i="20"/>
  <c r="M169" i="20"/>
  <c r="U170" i="20"/>
  <c r="H170" i="20"/>
  <c r="B170" i="20"/>
  <c r="A170" i="20"/>
  <c r="J170" i="20"/>
  <c r="R171" i="20"/>
  <c r="G171" i="20"/>
  <c r="C172" i="20"/>
  <c r="S171" i="20"/>
  <c r="AD171" i="20"/>
  <c r="I171" i="20"/>
  <c r="L170" i="20"/>
  <c r="Q171" i="20"/>
  <c r="M170" i="20"/>
  <c r="U171" i="20"/>
  <c r="AL173" i="20"/>
  <c r="AK173" i="20"/>
  <c r="AM173" i="20"/>
  <c r="W174" i="20"/>
  <c r="R172" i="20"/>
  <c r="I172" i="20"/>
  <c r="S172" i="20"/>
  <c r="AD172" i="20"/>
  <c r="C173" i="20"/>
  <c r="G172" i="20"/>
  <c r="B171" i="20"/>
  <c r="H171" i="20"/>
  <c r="J171" i="20"/>
  <c r="A171" i="20"/>
  <c r="AL174" i="20"/>
  <c r="AK174" i="20"/>
  <c r="AM174" i="20"/>
  <c r="W175" i="20"/>
  <c r="L171" i="20"/>
  <c r="Q172" i="20"/>
  <c r="M171" i="20"/>
  <c r="U172" i="20"/>
  <c r="R173" i="20"/>
  <c r="G173" i="20"/>
  <c r="C174" i="20"/>
  <c r="I173" i="20"/>
  <c r="S173" i="20"/>
  <c r="AD173" i="20"/>
  <c r="A172" i="20"/>
  <c r="J172" i="20"/>
  <c r="B172" i="20"/>
  <c r="H172" i="20"/>
  <c r="L172" i="20"/>
  <c r="Q173" i="20"/>
  <c r="M172" i="20"/>
  <c r="U173" i="20"/>
  <c r="AL175" i="20"/>
  <c r="AM175" i="20"/>
  <c r="AK175" i="20"/>
  <c r="W176" i="20"/>
  <c r="A173" i="20"/>
  <c r="J173" i="20"/>
  <c r="R174" i="20"/>
  <c r="G174" i="20"/>
  <c r="C175" i="20"/>
  <c r="I174" i="20"/>
  <c r="S174" i="20"/>
  <c r="AD174" i="20"/>
  <c r="B173" i="20"/>
  <c r="H173" i="20"/>
  <c r="AK176" i="20"/>
  <c r="AL176" i="20"/>
  <c r="AM176" i="20"/>
  <c r="W177" i="20"/>
  <c r="M173" i="20"/>
  <c r="L173" i="20"/>
  <c r="Q174" i="20"/>
  <c r="U174" i="20"/>
  <c r="H174" i="20"/>
  <c r="B174" i="20"/>
  <c r="A174" i="20"/>
  <c r="J174" i="20"/>
  <c r="F175" i="20"/>
  <c r="R175" i="20"/>
  <c r="G175" i="20"/>
  <c r="C176" i="20"/>
  <c r="I175" i="20"/>
  <c r="S175" i="20"/>
  <c r="AD175" i="20"/>
  <c r="L174" i="20"/>
  <c r="Q175" i="20"/>
  <c r="M174" i="20"/>
  <c r="U175" i="20"/>
  <c r="AM177" i="20"/>
  <c r="AL177" i="20"/>
  <c r="AK177" i="20"/>
  <c r="W178" i="20"/>
  <c r="A175" i="20"/>
  <c r="J175" i="20"/>
  <c r="F176" i="20"/>
  <c r="R176" i="20"/>
  <c r="G176" i="20"/>
  <c r="C177" i="20"/>
  <c r="I176" i="20"/>
  <c r="S176" i="20"/>
  <c r="AD176" i="20"/>
  <c r="H175" i="20"/>
  <c r="B175" i="20"/>
  <c r="AL178" i="20"/>
  <c r="AK178" i="20"/>
  <c r="AM178" i="20"/>
  <c r="W179" i="20"/>
  <c r="L175" i="20"/>
  <c r="Q176" i="20"/>
  <c r="M175" i="20"/>
  <c r="U176" i="20"/>
  <c r="H176" i="20"/>
  <c r="B176" i="20"/>
  <c r="J176" i="20"/>
  <c r="A176" i="20"/>
  <c r="F177" i="20"/>
  <c r="R177" i="20"/>
  <c r="I177" i="20"/>
  <c r="S177" i="20"/>
  <c r="AD177" i="20"/>
  <c r="G177" i="20"/>
  <c r="C178" i="20"/>
  <c r="L176" i="20"/>
  <c r="Q177" i="20"/>
  <c r="M176" i="20"/>
  <c r="U177" i="20"/>
  <c r="AL179" i="20"/>
  <c r="AM179" i="20"/>
  <c r="AK179" i="20"/>
  <c r="W180" i="20"/>
  <c r="B177" i="20"/>
  <c r="H177" i="20"/>
  <c r="J177" i="20"/>
  <c r="A177" i="20"/>
  <c r="F178" i="20"/>
  <c r="R178" i="20"/>
  <c r="I178" i="20"/>
  <c r="S178" i="20"/>
  <c r="AD178" i="20"/>
  <c r="G178" i="20"/>
  <c r="C179" i="20"/>
  <c r="AK180" i="20"/>
  <c r="AL180" i="20"/>
  <c r="AM180" i="20"/>
  <c r="W181" i="20"/>
  <c r="M177" i="20"/>
  <c r="L177" i="20"/>
  <c r="Q178" i="20"/>
  <c r="U178" i="20"/>
  <c r="H178" i="20"/>
  <c r="B178" i="20"/>
  <c r="A178" i="20"/>
  <c r="J178" i="20"/>
  <c r="F179" i="20"/>
  <c r="R179" i="20"/>
  <c r="G179" i="20"/>
  <c r="C180" i="20"/>
  <c r="I179" i="20"/>
  <c r="S179" i="20"/>
  <c r="AD179" i="20"/>
  <c r="L178" i="20"/>
  <c r="Q179" i="20"/>
  <c r="M178" i="20"/>
  <c r="U179" i="20"/>
  <c r="AM181" i="20"/>
  <c r="AL181" i="20"/>
  <c r="AK181" i="20"/>
  <c r="W182" i="20"/>
  <c r="A179" i="20"/>
  <c r="J179" i="20"/>
  <c r="F180" i="20"/>
  <c r="R180" i="20"/>
  <c r="G180" i="20"/>
  <c r="C181" i="20"/>
  <c r="I180" i="20"/>
  <c r="S180" i="20"/>
  <c r="AD180" i="20"/>
  <c r="H179" i="20"/>
  <c r="B179" i="20"/>
  <c r="AM182" i="20"/>
  <c r="AL182" i="20"/>
  <c r="AK182" i="20"/>
  <c r="W183" i="20"/>
  <c r="M179" i="20"/>
  <c r="L179" i="20"/>
  <c r="Q180" i="20"/>
  <c r="U180" i="20"/>
  <c r="H180" i="20"/>
  <c r="B180" i="20"/>
  <c r="J180" i="20"/>
  <c r="A180" i="20"/>
  <c r="F181" i="20"/>
  <c r="R181" i="20"/>
  <c r="I181" i="20"/>
  <c r="S181" i="20"/>
  <c r="AD181" i="20"/>
  <c r="G181" i="20"/>
  <c r="C182" i="20"/>
  <c r="L180" i="20"/>
  <c r="Q181" i="20"/>
  <c r="M180" i="20"/>
  <c r="U181" i="20"/>
  <c r="AL183" i="20"/>
  <c r="AM183" i="20"/>
  <c r="AK183" i="20"/>
  <c r="W184" i="20"/>
  <c r="B181" i="20"/>
  <c r="H181" i="20"/>
  <c r="J181" i="20"/>
  <c r="A181" i="20"/>
  <c r="F182" i="20"/>
  <c r="R182" i="20"/>
  <c r="I182" i="20"/>
  <c r="S182" i="20"/>
  <c r="AD182" i="20"/>
  <c r="G182" i="20"/>
  <c r="C183" i="20"/>
  <c r="AK184" i="20"/>
  <c r="AL184" i="20"/>
  <c r="AM184" i="20"/>
  <c r="W185" i="20"/>
  <c r="M181" i="20"/>
  <c r="L181" i="20"/>
  <c r="Q182" i="20"/>
  <c r="U182" i="20"/>
  <c r="H182" i="20"/>
  <c r="B182" i="20"/>
  <c r="A182" i="20"/>
  <c r="J182" i="20"/>
  <c r="F183" i="20"/>
  <c r="R183" i="20"/>
  <c r="G183" i="20"/>
  <c r="C184" i="20"/>
  <c r="I183" i="20"/>
  <c r="S183" i="20"/>
  <c r="AD183" i="20"/>
  <c r="L182" i="20"/>
  <c r="Q183" i="20"/>
  <c r="M182" i="20"/>
  <c r="U183" i="20"/>
  <c r="AL185" i="20"/>
  <c r="AK185" i="20"/>
  <c r="AM185" i="20"/>
  <c r="W186" i="20"/>
  <c r="J183" i="20"/>
  <c r="A183" i="20"/>
  <c r="F184" i="20"/>
  <c r="R184" i="20"/>
  <c r="C185" i="20"/>
  <c r="I184" i="20"/>
  <c r="S184" i="20"/>
  <c r="AD184" i="20"/>
  <c r="G184" i="20"/>
  <c r="H183" i="20"/>
  <c r="B183" i="20"/>
  <c r="AK186" i="20"/>
  <c r="AM186" i="20"/>
  <c r="AL186" i="20"/>
  <c r="W187" i="20"/>
  <c r="L183" i="20"/>
  <c r="Q184" i="20"/>
  <c r="M183" i="20"/>
  <c r="U184" i="20"/>
  <c r="F185" i="20"/>
  <c r="R185" i="20"/>
  <c r="C186" i="20"/>
  <c r="I185" i="20"/>
  <c r="S185" i="20"/>
  <c r="AD185" i="20"/>
  <c r="G185" i="20"/>
  <c r="H184" i="20"/>
  <c r="B184" i="20"/>
  <c r="A184" i="20"/>
  <c r="J184" i="20"/>
  <c r="L184" i="20"/>
  <c r="Q185" i="20"/>
  <c r="M184" i="20"/>
  <c r="U185" i="20"/>
  <c r="AL187" i="20"/>
  <c r="AM187" i="20"/>
  <c r="AK187" i="20"/>
  <c r="W188" i="20"/>
  <c r="A185" i="20"/>
  <c r="J185" i="20"/>
  <c r="F186" i="20"/>
  <c r="R186" i="20"/>
  <c r="C187" i="20"/>
  <c r="I186" i="20"/>
  <c r="S186" i="20"/>
  <c r="AD186" i="20"/>
  <c r="G186" i="20"/>
  <c r="B185" i="20"/>
  <c r="H185" i="20"/>
  <c r="AK188" i="20"/>
  <c r="AL188" i="20"/>
  <c r="AM188" i="20"/>
  <c r="W189" i="20"/>
  <c r="M185" i="20"/>
  <c r="L185" i="20"/>
  <c r="Q186" i="20"/>
  <c r="U186" i="20"/>
  <c r="F187" i="20"/>
  <c r="R187" i="20"/>
  <c r="S187" i="20"/>
  <c r="AD187" i="20"/>
  <c r="G187" i="20"/>
  <c r="C188" i="20"/>
  <c r="I187" i="20"/>
  <c r="H186" i="20"/>
  <c r="B186" i="20"/>
  <c r="J186" i="20"/>
  <c r="A186" i="20"/>
  <c r="L186" i="20"/>
  <c r="Q187" i="20"/>
  <c r="M186" i="20"/>
  <c r="U187" i="20"/>
  <c r="AL189" i="20"/>
  <c r="AK189" i="20"/>
  <c r="AM189" i="20"/>
  <c r="W190" i="20"/>
  <c r="F188" i="20"/>
  <c r="R188" i="20"/>
  <c r="C189" i="20"/>
  <c r="I188" i="20"/>
  <c r="S188" i="20"/>
  <c r="AD188" i="20"/>
  <c r="G188" i="20"/>
  <c r="B187" i="20"/>
  <c r="H187" i="20"/>
  <c r="A187" i="20"/>
  <c r="J187" i="20"/>
  <c r="AL190" i="20"/>
  <c r="AK190" i="20"/>
  <c r="AM190" i="20"/>
  <c r="W191" i="20"/>
  <c r="L187" i="20"/>
  <c r="Q188" i="20"/>
  <c r="M187" i="20"/>
  <c r="U188" i="20"/>
  <c r="A188" i="20"/>
  <c r="J188" i="20"/>
  <c r="F189" i="20"/>
  <c r="R189" i="20"/>
  <c r="C190" i="20"/>
  <c r="I189" i="20"/>
  <c r="S189" i="20"/>
  <c r="AD189" i="20"/>
  <c r="G189" i="20"/>
  <c r="H188" i="20"/>
  <c r="B188" i="20"/>
  <c r="L188" i="20"/>
  <c r="Q189" i="20"/>
  <c r="M188" i="20"/>
  <c r="U189" i="20"/>
  <c r="AL191" i="20"/>
  <c r="AM191" i="20"/>
  <c r="AK191" i="20"/>
  <c r="W192" i="20"/>
  <c r="F190" i="20"/>
  <c r="R190" i="20"/>
  <c r="C191" i="20"/>
  <c r="I190" i="20"/>
  <c r="S190" i="20"/>
  <c r="AD190" i="20"/>
  <c r="G190" i="20"/>
  <c r="B189" i="20"/>
  <c r="H189" i="20"/>
  <c r="A189" i="20"/>
  <c r="J189" i="20"/>
  <c r="AK192" i="20"/>
  <c r="AL192" i="20"/>
  <c r="AM192" i="20"/>
  <c r="W193" i="20"/>
  <c r="M189" i="20"/>
  <c r="L189" i="20"/>
  <c r="Q190" i="20"/>
  <c r="U190" i="20"/>
  <c r="J190" i="20"/>
  <c r="A190" i="20"/>
  <c r="F191" i="20"/>
  <c r="R191" i="20"/>
  <c r="S191" i="20"/>
  <c r="AD191" i="20"/>
  <c r="G191" i="20"/>
  <c r="C192" i="20"/>
  <c r="I191" i="20"/>
  <c r="H190" i="20"/>
  <c r="B190" i="20"/>
  <c r="L190" i="20"/>
  <c r="Q191" i="20"/>
  <c r="M190" i="20"/>
  <c r="U191" i="20"/>
  <c r="AL193" i="20"/>
  <c r="AK193" i="20"/>
  <c r="AM193" i="20"/>
  <c r="W194" i="20"/>
  <c r="A191" i="20"/>
  <c r="J191" i="20"/>
  <c r="F192" i="20"/>
  <c r="R192" i="20"/>
  <c r="C193" i="20"/>
  <c r="I192" i="20"/>
  <c r="S192" i="20"/>
  <c r="AD192" i="20"/>
  <c r="G192" i="20"/>
  <c r="B191" i="20"/>
  <c r="H191" i="20"/>
  <c r="AL194" i="20"/>
  <c r="AK194" i="20"/>
  <c r="AM194" i="20"/>
  <c r="W195" i="20"/>
  <c r="L191" i="20"/>
  <c r="Q192" i="20"/>
  <c r="M191" i="20"/>
  <c r="U192" i="20"/>
  <c r="F193" i="20"/>
  <c r="R193" i="20"/>
  <c r="C194" i="20"/>
  <c r="I193" i="20"/>
  <c r="S193" i="20"/>
  <c r="AD193" i="20"/>
  <c r="G193" i="20"/>
  <c r="H192" i="20"/>
  <c r="B192" i="20"/>
  <c r="A192" i="20"/>
  <c r="J192" i="20"/>
  <c r="L192" i="20"/>
  <c r="Q193" i="20"/>
  <c r="M192" i="20"/>
  <c r="U193" i="20"/>
  <c r="AL195" i="20"/>
  <c r="AM195" i="20"/>
  <c r="AK195" i="20"/>
  <c r="W196" i="20"/>
  <c r="A193" i="20"/>
  <c r="J193" i="20"/>
  <c r="F194" i="20"/>
  <c r="R194" i="20"/>
  <c r="C195" i="20"/>
  <c r="I194" i="20"/>
  <c r="S194" i="20"/>
  <c r="AD194" i="20"/>
  <c r="G194" i="20"/>
  <c r="B193" i="20"/>
  <c r="H193" i="20"/>
  <c r="AK196" i="20"/>
  <c r="AL196" i="20"/>
  <c r="AM196" i="20"/>
  <c r="W197" i="20"/>
  <c r="M193" i="20"/>
  <c r="L193" i="20"/>
  <c r="Q194" i="20"/>
  <c r="U194" i="20"/>
  <c r="F195" i="20"/>
  <c r="R195" i="20"/>
  <c r="S195" i="20"/>
  <c r="AD195" i="20"/>
  <c r="G195" i="20"/>
  <c r="C196" i="20"/>
  <c r="I195" i="20"/>
  <c r="H194" i="20"/>
  <c r="B194" i="20"/>
  <c r="J194" i="20"/>
  <c r="A194" i="20"/>
  <c r="L194" i="20"/>
  <c r="Q195" i="20"/>
  <c r="M194" i="20"/>
  <c r="U195" i="20"/>
  <c r="AL197" i="20"/>
  <c r="AK197" i="20"/>
  <c r="AM197" i="20"/>
  <c r="W198" i="20"/>
  <c r="F196" i="20"/>
  <c r="R196" i="20"/>
  <c r="C197" i="20"/>
  <c r="I196" i="20"/>
  <c r="S196" i="20"/>
  <c r="AD196" i="20"/>
  <c r="G196" i="20"/>
  <c r="B195" i="20"/>
  <c r="H195" i="20"/>
  <c r="A195" i="20"/>
  <c r="J195" i="20"/>
  <c r="AM198" i="20"/>
  <c r="AL198" i="20"/>
  <c r="AK198" i="20"/>
  <c r="W199" i="20"/>
  <c r="M195" i="20"/>
  <c r="L195" i="20"/>
  <c r="Q196" i="20"/>
  <c r="U196" i="20"/>
  <c r="A196" i="20"/>
  <c r="J196" i="20"/>
  <c r="F197" i="20"/>
  <c r="R197" i="20"/>
  <c r="C198" i="20"/>
  <c r="I197" i="20"/>
  <c r="S197" i="20"/>
  <c r="AD197" i="20"/>
  <c r="G197" i="20"/>
  <c r="H196" i="20"/>
  <c r="B196" i="20"/>
  <c r="L196" i="20"/>
  <c r="Q197" i="20"/>
  <c r="M196" i="20"/>
  <c r="U197" i="20"/>
  <c r="AL199" i="20"/>
  <c r="AM199" i="20"/>
  <c r="AK199" i="20"/>
  <c r="W200" i="20"/>
  <c r="F198" i="20"/>
  <c r="R198" i="20"/>
  <c r="C199" i="20"/>
  <c r="I198" i="20"/>
  <c r="S198" i="20"/>
  <c r="AD198" i="20"/>
  <c r="G198" i="20"/>
  <c r="B197" i="20"/>
  <c r="H197" i="20"/>
  <c r="A197" i="20"/>
  <c r="J197" i="20"/>
  <c r="AK200" i="20"/>
  <c r="AL200" i="20"/>
  <c r="AM200" i="20"/>
  <c r="W201" i="20"/>
  <c r="L197" i="20"/>
  <c r="Q198" i="20"/>
  <c r="M197" i="20"/>
  <c r="U198" i="20"/>
  <c r="J198" i="20"/>
  <c r="A198" i="20"/>
  <c r="F199" i="20"/>
  <c r="R199" i="20"/>
  <c r="S199" i="20"/>
  <c r="AD199" i="20"/>
  <c r="G199" i="20"/>
  <c r="C200" i="20"/>
  <c r="I199" i="20"/>
  <c r="H198" i="20"/>
  <c r="B198" i="20"/>
  <c r="L198" i="20"/>
  <c r="Q199" i="20"/>
  <c r="M198" i="20"/>
  <c r="U199" i="20"/>
  <c r="AK201" i="20"/>
  <c r="AL201" i="20"/>
  <c r="AM201" i="20"/>
  <c r="W202" i="20"/>
  <c r="A199" i="20"/>
  <c r="J199" i="20"/>
  <c r="F200" i="20"/>
  <c r="R200" i="20"/>
  <c r="I200" i="20"/>
  <c r="S200" i="20"/>
  <c r="AD200" i="20"/>
  <c r="G200" i="20"/>
  <c r="C201" i="20"/>
  <c r="H199" i="20"/>
  <c r="B199" i="20"/>
  <c r="AL202" i="20"/>
  <c r="AM202" i="20"/>
  <c r="AK202" i="20"/>
  <c r="W203" i="20"/>
  <c r="L199" i="20"/>
  <c r="Q200" i="20"/>
  <c r="M199" i="20"/>
  <c r="U200" i="20"/>
  <c r="J200" i="20"/>
  <c r="A200" i="20"/>
  <c r="I201" i="20"/>
  <c r="AF5" i="20"/>
  <c r="F201" i="20"/>
  <c r="C202" i="20"/>
  <c r="S201" i="20"/>
  <c r="AD201" i="20"/>
  <c r="B200" i="20"/>
  <c r="U3" i="20"/>
  <c r="U4" i="20"/>
  <c r="H200" i="20"/>
  <c r="U5" i="20"/>
  <c r="L200" i="20"/>
  <c r="M200" i="20"/>
  <c r="U201" i="20"/>
  <c r="AL203" i="20"/>
  <c r="AK203" i="20"/>
  <c r="AM203" i="20"/>
  <c r="W204" i="20"/>
  <c r="AS12" i="20"/>
  <c r="J8" i="19"/>
  <c r="AV12" i="20"/>
  <c r="AS11" i="20"/>
  <c r="J7" i="19"/>
  <c r="AV11" i="20"/>
  <c r="J201" i="20"/>
  <c r="A201" i="20"/>
  <c r="AF4" i="20"/>
  <c r="AF3" i="20"/>
  <c r="AV10" i="20"/>
  <c r="AU10" i="20"/>
  <c r="AT10" i="20"/>
  <c r="AS10" i="20"/>
  <c r="J6" i="19"/>
  <c r="C203" i="20"/>
  <c r="S202" i="20"/>
  <c r="AD202" i="20"/>
  <c r="AM204" i="20"/>
  <c r="AL204" i="20"/>
  <c r="AK204" i="20"/>
  <c r="W205" i="20"/>
  <c r="L201" i="20"/>
  <c r="M201" i="20"/>
  <c r="U202" i="20"/>
  <c r="S203" i="20"/>
  <c r="AD203" i="20"/>
  <c r="C204" i="20"/>
  <c r="AU11" i="20"/>
  <c r="AT11" i="20"/>
  <c r="AU12" i="20"/>
  <c r="AT12" i="20"/>
  <c r="E5" i="27"/>
  <c r="K7" i="19"/>
  <c r="C5" i="27"/>
  <c r="K8" i="19"/>
  <c r="M5" i="27"/>
  <c r="K13" i="19"/>
  <c r="K12" i="19"/>
  <c r="L202" i="20"/>
  <c r="M202" i="20"/>
  <c r="U203" i="20"/>
  <c r="AK205" i="20"/>
  <c r="AL205" i="20"/>
  <c r="AM205" i="20"/>
  <c r="W206" i="20"/>
  <c r="AV13" i="20"/>
  <c r="S204" i="20"/>
  <c r="AD204" i="20"/>
  <c r="C205" i="20"/>
  <c r="C23" i="19"/>
  <c r="C22" i="19"/>
  <c r="AL206" i="20"/>
  <c r="AM206" i="20"/>
  <c r="AK206" i="20"/>
  <c r="W207" i="20"/>
  <c r="L203" i="20"/>
  <c r="M203" i="20"/>
  <c r="U204" i="20"/>
  <c r="C206" i="20"/>
  <c r="S205" i="20"/>
  <c r="AD205" i="20"/>
  <c r="C18" i="19"/>
  <c r="C17" i="19"/>
  <c r="B5" i="27"/>
  <c r="M204" i="20"/>
  <c r="L204" i="20"/>
  <c r="U205" i="20"/>
  <c r="AL207" i="20"/>
  <c r="AK207" i="20"/>
  <c r="AM207" i="20"/>
  <c r="W208" i="20"/>
  <c r="S206" i="20"/>
  <c r="AD206" i="20"/>
  <c r="C207" i="20"/>
  <c r="C27" i="19"/>
  <c r="C28" i="19"/>
  <c r="C13" i="19"/>
  <c r="C12" i="19"/>
  <c r="AM208" i="20"/>
  <c r="AI6" i="20"/>
  <c r="AL208" i="20"/>
  <c r="AH6" i="20"/>
  <c r="AH8" i="20"/>
  <c r="AK208" i="20"/>
  <c r="AG6" i="20"/>
  <c r="AG8" i="20"/>
  <c r="L205" i="20"/>
  <c r="M205" i="20"/>
  <c r="U206" i="20"/>
  <c r="S207" i="20"/>
  <c r="AD207" i="20"/>
  <c r="C208" i="20"/>
  <c r="L206" i="20"/>
  <c r="M206" i="20"/>
  <c r="U207" i="20"/>
  <c r="AG9" i="20"/>
  <c r="AG10" i="20"/>
  <c r="AH9" i="20"/>
  <c r="AH10" i="20"/>
  <c r="S208" i="20"/>
  <c r="AD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AH11" i="20"/>
  <c r="AJ11" i="20"/>
  <c r="AJ10" i="20"/>
  <c r="L207" i="20"/>
  <c r="M207" i="20"/>
  <c r="U208" i="20"/>
  <c r="AG11" i="20"/>
  <c r="AG12" i="20"/>
  <c r="AH12" i="20"/>
  <c r="AJ12" i="20"/>
  <c r="L208" i="20"/>
  <c r="M208" i="20"/>
  <c r="AG13" i="20"/>
  <c r="AG14" i="20"/>
  <c r="AG15" i="20"/>
  <c r="AH13" i="20"/>
  <c r="AQ35" i="20"/>
  <c r="AQ37" i="20"/>
  <c r="AG4" i="20"/>
  <c r="V5" i="20"/>
  <c r="AG5" i="20"/>
  <c r="V3" i="20"/>
  <c r="V4" i="20"/>
  <c r="AG3" i="20"/>
  <c r="AG16" i="20"/>
  <c r="AG17" i="20"/>
  <c r="AG18" i="20"/>
  <c r="AJ13" i="20"/>
  <c r="AH14" i="20"/>
  <c r="AV19" i="20"/>
  <c r="AS19" i="20"/>
  <c r="AV18" i="20"/>
  <c r="AS18" i="20"/>
  <c r="AV20" i="20"/>
  <c r="AS20" i="20"/>
  <c r="AG19" i="20"/>
  <c r="AG20" i="20"/>
  <c r="AG21" i="20"/>
  <c r="AG22" i="20"/>
  <c r="AG23" i="20"/>
  <c r="AG24" i="20"/>
  <c r="AG25" i="20"/>
  <c r="AG26" i="20"/>
  <c r="AG27" i="20"/>
  <c r="AG28" i="20"/>
  <c r="AG29" i="20"/>
  <c r="AG30" i="20"/>
  <c r="AG31" i="20"/>
  <c r="AG32" i="20"/>
  <c r="AG33" i="20"/>
  <c r="AG34" i="20"/>
  <c r="AG35" i="20"/>
  <c r="AG36" i="20"/>
  <c r="AG37" i="20"/>
  <c r="AG38" i="20"/>
  <c r="AG39" i="20"/>
  <c r="AG40" i="20"/>
  <c r="AG41" i="20"/>
  <c r="AG42" i="20"/>
  <c r="AG43" i="20"/>
  <c r="AG44" i="20"/>
  <c r="AG45" i="20"/>
  <c r="AG46" i="20"/>
  <c r="AG47" i="20"/>
  <c r="AG48" i="20"/>
  <c r="AG49" i="20"/>
  <c r="AG50" i="20"/>
  <c r="AG51" i="20"/>
  <c r="AG52" i="20"/>
  <c r="AG53" i="20"/>
  <c r="AG54" i="20"/>
  <c r="AG55" i="20"/>
  <c r="AG56" i="20"/>
  <c r="AG57" i="20"/>
  <c r="AG58" i="20"/>
  <c r="AG59" i="20"/>
  <c r="AG60" i="20"/>
  <c r="AG61" i="20"/>
  <c r="AG62" i="20"/>
  <c r="AG63" i="20"/>
  <c r="AG64" i="20"/>
  <c r="AG65" i="20"/>
  <c r="AG66" i="20"/>
  <c r="AG67" i="20"/>
  <c r="AG68" i="20"/>
  <c r="AG69" i="20"/>
  <c r="AG70" i="20"/>
  <c r="AG71" i="20"/>
  <c r="AG72" i="20"/>
  <c r="AG73" i="20"/>
  <c r="AG74" i="20"/>
  <c r="AG75" i="20"/>
  <c r="AG76" i="20"/>
  <c r="AG77" i="20"/>
  <c r="AG78" i="20"/>
  <c r="AG79" i="20"/>
  <c r="AG80" i="20"/>
  <c r="AG81" i="20"/>
  <c r="AG82" i="20"/>
  <c r="AG83" i="20"/>
  <c r="AG84" i="20"/>
  <c r="AG85" i="20"/>
  <c r="AG86" i="20"/>
  <c r="AG87" i="20"/>
  <c r="AG88" i="20"/>
  <c r="AG89" i="20"/>
  <c r="AG90" i="20"/>
  <c r="AG91" i="20"/>
  <c r="AG92" i="20"/>
  <c r="AG93" i="20"/>
  <c r="AG94" i="20"/>
  <c r="AG95" i="20"/>
  <c r="AG96" i="20"/>
  <c r="AG97" i="20"/>
  <c r="AG98" i="20"/>
  <c r="AG99" i="20"/>
  <c r="AG100" i="20"/>
  <c r="AG101" i="20"/>
  <c r="AG102" i="20"/>
  <c r="AG103" i="20"/>
  <c r="AG104" i="20"/>
  <c r="AG105" i="20"/>
  <c r="AG106" i="20"/>
  <c r="AG107" i="20"/>
  <c r="AG108" i="20"/>
  <c r="AG109" i="20"/>
  <c r="AG110" i="20"/>
  <c r="AG111" i="20"/>
  <c r="AG112" i="20"/>
  <c r="AG113" i="20"/>
  <c r="AG114" i="20"/>
  <c r="AG115" i="20"/>
  <c r="AG116" i="20"/>
  <c r="AG117" i="20"/>
  <c r="AG118" i="20"/>
  <c r="AG119" i="20"/>
  <c r="AG120" i="20"/>
  <c r="AG121" i="20"/>
  <c r="AG122" i="20"/>
  <c r="AG123" i="20"/>
  <c r="AG124" i="20"/>
  <c r="AG125" i="20"/>
  <c r="AG126" i="20"/>
  <c r="AG127" i="20"/>
  <c r="AG128" i="20"/>
  <c r="AG129" i="20"/>
  <c r="AG130" i="20"/>
  <c r="AG131" i="20"/>
  <c r="AG132" i="20"/>
  <c r="AG133" i="20"/>
  <c r="AG134" i="20"/>
  <c r="AG135" i="20"/>
  <c r="AG136" i="20"/>
  <c r="AG137" i="20"/>
  <c r="AG138" i="20"/>
  <c r="AG139" i="20"/>
  <c r="AG140" i="20"/>
  <c r="AG141" i="20"/>
  <c r="AG142" i="20"/>
  <c r="AG143" i="20"/>
  <c r="AG144" i="20"/>
  <c r="AG145" i="20"/>
  <c r="AG146" i="20"/>
  <c r="AG147" i="20"/>
  <c r="AG148" i="20"/>
  <c r="AG149" i="20"/>
  <c r="AG150" i="20"/>
  <c r="AG151" i="20"/>
  <c r="AG152" i="20"/>
  <c r="AG153" i="20"/>
  <c r="AG154" i="20"/>
  <c r="AG155" i="20"/>
  <c r="AG156" i="20"/>
  <c r="AG157" i="20"/>
  <c r="AG158" i="20"/>
  <c r="AG159" i="20"/>
  <c r="AG160" i="20"/>
  <c r="AG161" i="20"/>
  <c r="AG162" i="20"/>
  <c r="AG163" i="20"/>
  <c r="AG164" i="20"/>
  <c r="AG165" i="20"/>
  <c r="AG166" i="20"/>
  <c r="AG167" i="20"/>
  <c r="AG168" i="20"/>
  <c r="AG169" i="20"/>
  <c r="AG170" i="20"/>
  <c r="AG171" i="20"/>
  <c r="AG172" i="20"/>
  <c r="AG173" i="20"/>
  <c r="AG174" i="20"/>
  <c r="AG175" i="20"/>
  <c r="AG176" i="20"/>
  <c r="AG177" i="20"/>
  <c r="AG178" i="20"/>
  <c r="AG179" i="20"/>
  <c r="AG180" i="20"/>
  <c r="AG181" i="20"/>
  <c r="AG182" i="20"/>
  <c r="AG183" i="20"/>
  <c r="AG184" i="20"/>
  <c r="AG185" i="20"/>
  <c r="AG186" i="20"/>
  <c r="AG187" i="20"/>
  <c r="AG188" i="20"/>
  <c r="AG189" i="20"/>
  <c r="AG190" i="20"/>
  <c r="AG191" i="20"/>
  <c r="AG192" i="20"/>
  <c r="AG193" i="20"/>
  <c r="AG194" i="20"/>
  <c r="AG195" i="20"/>
  <c r="AG196" i="20"/>
  <c r="AG197" i="20"/>
  <c r="AG198" i="20"/>
  <c r="AG199" i="20"/>
  <c r="AG200" i="20"/>
  <c r="AG201" i="20"/>
  <c r="AG202" i="20"/>
  <c r="AG203" i="20"/>
  <c r="AG204" i="20"/>
  <c r="AG205" i="20"/>
  <c r="AG206" i="20"/>
  <c r="AG207" i="20"/>
  <c r="AG208" i="20"/>
  <c r="AG209" i="20"/>
  <c r="AG210" i="20"/>
  <c r="AG211" i="20"/>
  <c r="AG212" i="20"/>
  <c r="AG213" i="20"/>
  <c r="AG214" i="20"/>
  <c r="AG215" i="20"/>
  <c r="AG216" i="20"/>
  <c r="AG217" i="20"/>
  <c r="AG218" i="20"/>
  <c r="AG219" i="20"/>
  <c r="AG220" i="20"/>
  <c r="AG221" i="20"/>
  <c r="AG222" i="20"/>
  <c r="AG223" i="20"/>
  <c r="AG224" i="20"/>
  <c r="AG225" i="20"/>
  <c r="AG226" i="20"/>
  <c r="AG227" i="20"/>
  <c r="AG228" i="20"/>
  <c r="AG229" i="20"/>
  <c r="AG230" i="20"/>
  <c r="AG231" i="20"/>
  <c r="AG232" i="20"/>
  <c r="AG233" i="20"/>
  <c r="AG234" i="20"/>
  <c r="AG235" i="20"/>
  <c r="AG236" i="20"/>
  <c r="AG237" i="20"/>
  <c r="AJ14" i="20"/>
  <c r="AH15" i="20"/>
  <c r="AS28" i="20"/>
  <c r="L8" i="26"/>
  <c r="L8" i="19"/>
  <c r="AV28" i="20"/>
  <c r="AU20" i="20"/>
  <c r="AS26" i="20"/>
  <c r="L6" i="26"/>
  <c r="E8" i="27"/>
  <c r="L6" i="19"/>
  <c r="E6" i="27"/>
  <c r="AV26" i="20"/>
  <c r="AU18" i="20"/>
  <c r="AS27" i="20"/>
  <c r="L7" i="26"/>
  <c r="C8" i="27"/>
  <c r="L7" i="19"/>
  <c r="C6" i="27"/>
  <c r="AV27" i="20"/>
  <c r="AU19" i="20"/>
  <c r="AJ15" i="20"/>
  <c r="AH16" i="20"/>
  <c r="E18" i="19"/>
  <c r="M8" i="26"/>
  <c r="M7" i="26"/>
  <c r="M8" i="19"/>
  <c r="M7" i="19"/>
  <c r="E18" i="26"/>
  <c r="E17" i="26"/>
  <c r="AU27" i="20"/>
  <c r="AT19" i="20"/>
  <c r="AT27" i="20"/>
  <c r="AU26" i="20"/>
  <c r="AT18" i="20"/>
  <c r="AU28" i="20"/>
  <c r="AT20" i="20"/>
  <c r="AT28" i="20"/>
  <c r="AJ16" i="20"/>
  <c r="AH17" i="20"/>
  <c r="E17" i="19"/>
  <c r="Q6" i="27"/>
  <c r="B6" i="27"/>
  <c r="E33" i="26"/>
  <c r="E32" i="26"/>
  <c r="Z6" i="27"/>
  <c r="X6" i="27"/>
  <c r="BB21" i="20"/>
  <c r="AT26" i="20"/>
  <c r="BB29" i="20"/>
  <c r="AV21" i="20"/>
  <c r="AV29" i="20"/>
  <c r="AJ17" i="20"/>
  <c r="AH18" i="20"/>
  <c r="AJ18" i="20"/>
  <c r="E12" i="19"/>
  <c r="E13" i="26"/>
  <c r="E12" i="26"/>
  <c r="E33" i="19"/>
  <c r="E32" i="19"/>
  <c r="AH19" i="20"/>
  <c r="E13" i="19"/>
  <c r="B8" i="27"/>
  <c r="Q5" i="27"/>
  <c r="AH20" i="20"/>
  <c r="AJ20" i="20"/>
  <c r="AJ19" i="20"/>
  <c r="AH21" i="20"/>
  <c r="AJ21" i="20"/>
  <c r="AH22" i="20"/>
  <c r="AJ22" i="20"/>
  <c r="AH23" i="20"/>
  <c r="AJ23" i="20"/>
  <c r="AH24" i="20"/>
  <c r="AH25" i="20"/>
  <c r="AJ25" i="20"/>
  <c r="AJ24" i="20"/>
  <c r="AH26" i="20"/>
  <c r="AJ26" i="20"/>
  <c r="J26" i="19"/>
  <c r="J27" i="19"/>
  <c r="J28" i="19"/>
  <c r="AH27" i="20"/>
  <c r="K28" i="19"/>
  <c r="U5" i="27"/>
  <c r="K27" i="19"/>
  <c r="AJ27" i="20"/>
  <c r="AH28" i="20"/>
  <c r="AJ28" i="20"/>
  <c r="AH29" i="20"/>
  <c r="AJ29" i="20"/>
  <c r="AH30" i="20"/>
  <c r="AJ30" i="20"/>
  <c r="AH31" i="20"/>
  <c r="AJ31" i="20"/>
  <c r="AH32" i="20"/>
  <c r="AJ32" i="20"/>
  <c r="AH33" i="20"/>
  <c r="AJ33" i="20"/>
  <c r="AH34" i="20"/>
  <c r="AJ34" i="20"/>
  <c r="AH35" i="20"/>
  <c r="AJ35" i="20"/>
  <c r="AH36" i="20"/>
  <c r="AJ36" i="20"/>
  <c r="AH37" i="20"/>
  <c r="AJ37" i="20"/>
  <c r="AH38" i="20"/>
  <c r="AJ38" i="20"/>
  <c r="AH39" i="20"/>
  <c r="AJ39" i="20"/>
  <c r="AH40" i="20"/>
  <c r="AJ40" i="20"/>
  <c r="AH41" i="20"/>
  <c r="AJ41" i="20"/>
  <c r="AH42" i="20"/>
  <c r="AJ42" i="20"/>
  <c r="AH43" i="20"/>
  <c r="X5" i="27"/>
  <c r="Z5" i="27"/>
  <c r="AJ43" i="20"/>
  <c r="AH44" i="20"/>
  <c r="C32" i="19"/>
  <c r="C33" i="19"/>
  <c r="AJ44" i="20"/>
  <c r="AH45" i="20"/>
  <c r="AJ45" i="20"/>
  <c r="AH46" i="20"/>
  <c r="AJ46" i="20"/>
  <c r="AH47" i="20"/>
  <c r="AJ47" i="20"/>
  <c r="AH48" i="20"/>
  <c r="AJ48" i="20"/>
  <c r="AH49" i="20"/>
  <c r="AJ49" i="20"/>
  <c r="AH50" i="20"/>
  <c r="AJ50" i="20"/>
  <c r="AH51" i="20"/>
  <c r="AJ51" i="20"/>
  <c r="AH52" i="20"/>
  <c r="AJ52" i="20"/>
  <c r="AH53" i="20"/>
  <c r="AJ53" i="20"/>
  <c r="AH54" i="20"/>
  <c r="AJ54" i="20"/>
  <c r="AH55" i="20"/>
  <c r="AJ55" i="20"/>
  <c r="AH56" i="20"/>
  <c r="AJ56" i="20"/>
  <c r="AH57" i="20"/>
  <c r="AJ57" i="20"/>
  <c r="AH58" i="20"/>
  <c r="AJ58" i="20"/>
  <c r="AH59" i="20"/>
  <c r="AJ59" i="20"/>
  <c r="AH60" i="20"/>
  <c r="AJ60" i="20"/>
  <c r="AH61" i="20"/>
  <c r="AJ61" i="20"/>
  <c r="AH62" i="20"/>
  <c r="AJ62" i="20"/>
  <c r="AH63" i="20"/>
  <c r="AJ63" i="20"/>
  <c r="AH64" i="20"/>
  <c r="AJ64" i="20"/>
  <c r="AH65" i="20"/>
  <c r="AJ65" i="20"/>
  <c r="AH66" i="20"/>
  <c r="AJ66" i="20"/>
  <c r="AH67" i="20"/>
  <c r="AJ67" i="20"/>
  <c r="AH68" i="20"/>
  <c r="AJ68" i="20"/>
  <c r="AH69" i="20"/>
  <c r="AJ69" i="20"/>
  <c r="AH70" i="20"/>
  <c r="AJ70" i="20"/>
  <c r="AH71" i="20"/>
  <c r="AJ71" i="20"/>
  <c r="AH72" i="20"/>
  <c r="AJ72" i="20"/>
  <c r="AH73" i="20"/>
  <c r="AJ73" i="20"/>
  <c r="AH74" i="20"/>
  <c r="AJ74" i="20"/>
  <c r="AH75" i="20"/>
  <c r="AJ75" i="20"/>
  <c r="AH76" i="20"/>
  <c r="AJ76" i="20"/>
  <c r="AH77" i="20"/>
  <c r="AJ77" i="20"/>
  <c r="AH78" i="20"/>
  <c r="AJ78" i="20"/>
  <c r="AH79" i="20"/>
  <c r="AJ79" i="20"/>
  <c r="AH80" i="20"/>
  <c r="AJ80" i="20"/>
  <c r="AH81" i="20"/>
  <c r="AJ81" i="20"/>
  <c r="AH82" i="20"/>
  <c r="AJ82" i="20"/>
  <c r="AH83" i="20"/>
  <c r="AJ83" i="20"/>
  <c r="AH84" i="20"/>
  <c r="AJ84" i="20"/>
  <c r="AH85" i="20"/>
  <c r="AJ85" i="20"/>
  <c r="AH86" i="20"/>
  <c r="AJ86" i="20"/>
  <c r="AH87" i="20"/>
  <c r="AJ87" i="20"/>
  <c r="AH88" i="20"/>
  <c r="AJ88" i="20"/>
  <c r="AH89" i="20"/>
  <c r="AJ89" i="20"/>
  <c r="AH90" i="20"/>
  <c r="AJ90" i="20"/>
  <c r="AH91" i="20"/>
  <c r="AJ91" i="20"/>
  <c r="AH92" i="20"/>
  <c r="AJ92" i="20"/>
  <c r="AH93" i="20"/>
  <c r="AJ93" i="20"/>
  <c r="AH94" i="20"/>
  <c r="AJ94" i="20"/>
  <c r="AH95" i="20"/>
  <c r="AJ95" i="20"/>
  <c r="AH96" i="20"/>
  <c r="AJ96" i="20"/>
  <c r="AH97" i="20"/>
  <c r="AJ97" i="20"/>
  <c r="AH98" i="20"/>
  <c r="AJ98" i="20"/>
  <c r="AH99" i="20"/>
  <c r="AJ99" i="20"/>
  <c r="AH100" i="20"/>
  <c r="AJ100" i="20"/>
  <c r="AH101" i="20"/>
  <c r="AJ101" i="20"/>
  <c r="AH102" i="20"/>
  <c r="AJ102" i="20"/>
  <c r="AH103" i="20"/>
  <c r="AJ103" i="20"/>
  <c r="AH104" i="20"/>
  <c r="AJ104" i="20"/>
  <c r="AH105" i="20"/>
  <c r="AJ105" i="20"/>
  <c r="AH106" i="20"/>
  <c r="AJ106" i="20"/>
  <c r="AH107" i="20"/>
  <c r="AJ107" i="20"/>
  <c r="AH108" i="20"/>
  <c r="AJ108" i="20"/>
  <c r="AH109" i="20"/>
  <c r="AJ109" i="20"/>
  <c r="AH110" i="20"/>
  <c r="AJ110" i="20"/>
  <c r="AH111" i="20"/>
  <c r="AJ111" i="20"/>
  <c r="AH112" i="20"/>
  <c r="AJ112" i="20"/>
  <c r="AH113" i="20"/>
  <c r="AJ113" i="20"/>
  <c r="AH114" i="20"/>
  <c r="AJ114" i="20"/>
  <c r="AH115" i="20"/>
  <c r="AJ115" i="20"/>
  <c r="AH116" i="20"/>
  <c r="AJ116" i="20"/>
  <c r="AH117" i="20"/>
  <c r="AJ117" i="20"/>
  <c r="AH118" i="20"/>
  <c r="AJ118" i="20"/>
  <c r="AH119" i="20"/>
  <c r="AJ119" i="20"/>
  <c r="AH120" i="20"/>
  <c r="AJ120" i="20"/>
  <c r="AH121" i="20"/>
  <c r="AJ121" i="20"/>
  <c r="AH122" i="20"/>
  <c r="AJ122" i="20"/>
  <c r="AH123" i="20"/>
  <c r="AJ123" i="20"/>
  <c r="AH124" i="20"/>
  <c r="AJ124" i="20"/>
  <c r="AH125" i="20"/>
  <c r="AJ125" i="20"/>
  <c r="AH126" i="20"/>
  <c r="AJ126" i="20"/>
  <c r="AH127" i="20"/>
  <c r="AJ127" i="20"/>
  <c r="AH128" i="20"/>
  <c r="AJ128" i="20"/>
  <c r="AH129" i="20"/>
  <c r="AJ129" i="20"/>
  <c r="AH130" i="20"/>
  <c r="AJ130" i="20"/>
  <c r="AH131" i="20"/>
  <c r="AJ131" i="20"/>
  <c r="AH132" i="20"/>
  <c r="AJ132" i="20"/>
  <c r="AH133" i="20"/>
  <c r="AJ133" i="20"/>
  <c r="AH134" i="20"/>
  <c r="AJ134" i="20"/>
  <c r="AH135" i="20"/>
  <c r="AJ135" i="20"/>
  <c r="AH136" i="20"/>
  <c r="AJ136" i="20"/>
  <c r="AH137" i="20"/>
  <c r="AJ137" i="20"/>
  <c r="AH138" i="20"/>
  <c r="AJ138" i="20"/>
  <c r="AH139" i="20"/>
  <c r="AJ139" i="20"/>
  <c r="AH140" i="20"/>
  <c r="AJ140" i="20"/>
  <c r="AH141" i="20"/>
  <c r="AJ141" i="20"/>
  <c r="AH142" i="20"/>
  <c r="AJ142" i="20"/>
  <c r="AH143" i="20"/>
  <c r="AJ143" i="20"/>
  <c r="AH144" i="20"/>
  <c r="AJ144" i="20"/>
  <c r="AH145" i="20"/>
  <c r="AJ145" i="20"/>
  <c r="AH146" i="20"/>
  <c r="AJ146" i="20"/>
  <c r="AH147" i="20"/>
  <c r="AJ147" i="20"/>
  <c r="AH148" i="20"/>
  <c r="AJ148" i="20"/>
  <c r="AH149" i="20"/>
  <c r="AJ149" i="20"/>
  <c r="AH150" i="20"/>
  <c r="AJ150" i="20"/>
  <c r="AH151" i="20"/>
  <c r="AJ151" i="20"/>
  <c r="AH152" i="20"/>
  <c r="AJ152" i="20"/>
  <c r="AH153" i="20"/>
  <c r="AJ153" i="20"/>
  <c r="AH154" i="20"/>
  <c r="AJ154" i="20"/>
  <c r="AH155" i="20"/>
  <c r="AJ155" i="20"/>
  <c r="AH156" i="20"/>
  <c r="AJ156" i="20"/>
  <c r="AH157" i="20"/>
  <c r="AJ157" i="20"/>
  <c r="AH158" i="20"/>
  <c r="AJ158" i="20"/>
  <c r="AH159" i="20"/>
  <c r="AJ159" i="20"/>
  <c r="AH160" i="20"/>
  <c r="AJ160" i="20"/>
  <c r="AH161" i="20"/>
  <c r="AJ161" i="20"/>
  <c r="AH162" i="20"/>
  <c r="AJ162" i="20"/>
  <c r="AH163" i="20"/>
  <c r="AJ163" i="20"/>
  <c r="AH164" i="20"/>
  <c r="AJ164" i="20"/>
  <c r="AH165" i="20"/>
  <c r="AJ165" i="20"/>
  <c r="AH166" i="20"/>
  <c r="AJ166" i="20"/>
  <c r="AH167" i="20"/>
  <c r="AJ167" i="20"/>
  <c r="AH168" i="20"/>
  <c r="AJ168" i="20"/>
  <c r="AH169" i="20"/>
  <c r="AJ169" i="20"/>
  <c r="AH170" i="20"/>
  <c r="AJ170" i="20"/>
  <c r="AH171" i="20"/>
  <c r="AJ171" i="20"/>
  <c r="AH172" i="20"/>
  <c r="AJ172" i="20"/>
  <c r="AH173" i="20"/>
  <c r="AJ173" i="20"/>
  <c r="AH174" i="20"/>
  <c r="AJ174" i="20"/>
  <c r="AH175" i="20"/>
  <c r="AJ175" i="20"/>
  <c r="AH176" i="20"/>
  <c r="AJ176" i="20"/>
  <c r="AH177" i="20"/>
  <c r="AJ177" i="20"/>
  <c r="AH178" i="20"/>
  <c r="AJ178" i="20"/>
  <c r="AH179" i="20"/>
  <c r="AJ179" i="20"/>
  <c r="AH180" i="20"/>
  <c r="AJ180" i="20"/>
  <c r="AH181" i="20"/>
  <c r="AJ181" i="20"/>
  <c r="AH182" i="20"/>
  <c r="AJ182" i="20"/>
  <c r="AH183" i="20"/>
  <c r="AJ183" i="20"/>
  <c r="AH184" i="20"/>
  <c r="AJ184" i="20"/>
  <c r="AH185" i="20"/>
  <c r="AJ185" i="20"/>
  <c r="AH186" i="20"/>
  <c r="AJ186" i="20"/>
  <c r="AH187" i="20"/>
  <c r="AJ187" i="20"/>
  <c r="AH188" i="20"/>
  <c r="AJ188" i="20"/>
  <c r="AH189" i="20"/>
  <c r="AJ189" i="20"/>
  <c r="AH190" i="20"/>
  <c r="AJ190" i="20"/>
  <c r="AH191" i="20"/>
  <c r="AJ191" i="20"/>
  <c r="AH192" i="20"/>
  <c r="AJ192" i="20"/>
  <c r="AH193" i="20"/>
  <c r="AJ193" i="20"/>
  <c r="AH194" i="20"/>
  <c r="AJ194" i="20"/>
  <c r="AH195" i="20"/>
  <c r="AJ195" i="20"/>
  <c r="AH196" i="20"/>
  <c r="AJ196" i="20"/>
  <c r="AH197" i="20"/>
  <c r="AJ197" i="20"/>
  <c r="AH198" i="20"/>
  <c r="AJ198" i="20"/>
  <c r="AH199" i="20"/>
  <c r="AJ199" i="20"/>
  <c r="AH200" i="20"/>
  <c r="AJ200" i="20"/>
  <c r="AH201" i="20"/>
  <c r="AJ201" i="20"/>
  <c r="AH202" i="20"/>
  <c r="AJ202" i="20"/>
  <c r="AH203" i="20"/>
  <c r="AJ203" i="20"/>
  <c r="AH204" i="20"/>
  <c r="AJ204" i="20"/>
  <c r="AH205" i="20"/>
  <c r="AJ205" i="20"/>
  <c r="AH206" i="20"/>
  <c r="AJ206" i="20"/>
  <c r="AH207" i="20"/>
  <c r="AJ207" i="20"/>
  <c r="AH208" i="20"/>
  <c r="AJ208" i="20"/>
  <c r="AF6" i="20"/>
  <c r="AF8" i="20"/>
  <c r="AH209" i="20"/>
  <c r="AH210" i="20"/>
  <c r="AH211" i="20"/>
  <c r="AH212" i="20"/>
  <c r="AH213" i="20"/>
  <c r="AH214" i="20"/>
  <c r="AH215" i="20"/>
  <c r="AH216" i="20"/>
  <c r="AH217" i="20"/>
  <c r="AH218" i="20"/>
  <c r="AH219" i="20"/>
  <c r="AH220" i="20"/>
  <c r="AH221" i="20"/>
  <c r="AH222" i="20"/>
  <c r="AH223" i="20"/>
  <c r="AH224" i="20"/>
  <c r="AH225" i="20"/>
  <c r="AH226" i="20"/>
  <c r="AH227" i="20"/>
  <c r="AH228" i="20"/>
  <c r="AH229" i="20"/>
  <c r="AH230" i="20"/>
  <c r="AH231" i="20"/>
  <c r="AH232" i="20"/>
  <c r="AH233" i="20"/>
  <c r="AH234" i="20"/>
  <c r="AH235" i="20"/>
  <c r="AH236" i="20"/>
  <c r="AH237" i="20"/>
  <c r="AQ33" i="20"/>
  <c r="Q201" i="20"/>
  <c r="Q202" i="20"/>
  <c r="Q203" i="20"/>
  <c r="Q204" i="20"/>
  <c r="Q205" i="20"/>
  <c r="Q206" i="20"/>
  <c r="Q207" i="20"/>
  <c r="Q208" i="20"/>
  <c r="Q209" i="20"/>
  <c r="Q210" i="20"/>
  <c r="Q211" i="20"/>
  <c r="Q212" i="20"/>
  <c r="Q213" i="20"/>
  <c r="Q214" i="20"/>
  <c r="Q215" i="20"/>
  <c r="Q216" i="20"/>
  <c r="Q217" i="20"/>
  <c r="Q218" i="20"/>
  <c r="Q219" i="20"/>
  <c r="Q220" i="20"/>
  <c r="Q221" i="20"/>
  <c r="Q222" i="20"/>
  <c r="Q223" i="20"/>
  <c r="Q224" i="20"/>
  <c r="Q225" i="20"/>
  <c r="Q226" i="20"/>
  <c r="Q227" i="20"/>
  <c r="Q228" i="20"/>
  <c r="Q229" i="20"/>
  <c r="Q230" i="20"/>
  <c r="Q231" i="20"/>
  <c r="Q232" i="20"/>
  <c r="Q233" i="20"/>
  <c r="Q234" i="20"/>
  <c r="Q235" i="20"/>
  <c r="Q236" i="20"/>
  <c r="Q237" i="20"/>
  <c r="Q238" i="20"/>
  <c r="Q239" i="20"/>
  <c r="Q240" i="20"/>
  <c r="Q241" i="20"/>
  <c r="Q242" i="20"/>
  <c r="Q243" i="20"/>
  <c r="Q244" i="20"/>
  <c r="Q245" i="20"/>
  <c r="Q246" i="20"/>
  <c r="Q247" i="20"/>
  <c r="Q248" i="20"/>
  <c r="Q249" i="20"/>
  <c r="Q250" i="20"/>
  <c r="Q251" i="20"/>
  <c r="Q252" i="20"/>
  <c r="Q253" i="20"/>
  <c r="Q254" i="20"/>
  <c r="Q255" i="20"/>
  <c r="Q256" i="20"/>
  <c r="Q257" i="20"/>
  <c r="Q258" i="20"/>
  <c r="Q259" i="20"/>
  <c r="Q260" i="20"/>
  <c r="Q261" i="20"/>
  <c r="Q262" i="20"/>
  <c r="Q263" i="20"/>
  <c r="Q264" i="20"/>
  <c r="Q265" i="20"/>
  <c r="Q266" i="20"/>
  <c r="Q267" i="20"/>
  <c r="Q268" i="20"/>
  <c r="Q269" i="20"/>
  <c r="Q270" i="20"/>
  <c r="Q271" i="20"/>
  <c r="Q272" i="20"/>
  <c r="Q273" i="20"/>
  <c r="Q274" i="20"/>
  <c r="Q275" i="20"/>
</calcChain>
</file>

<file path=xl/sharedStrings.xml><?xml version="1.0" encoding="utf-8"?>
<sst xmlns="http://schemas.openxmlformats.org/spreadsheetml/2006/main" count="736" uniqueCount="83">
  <si>
    <t>norm</t>
  </si>
  <si>
    <t>freq</t>
  </si>
  <si>
    <t>toets:</t>
  </si>
  <si>
    <t>normgroep:</t>
  </si>
  <si>
    <t>aantal lln:</t>
  </si>
  <si>
    <t>V-max:</t>
  </si>
  <si>
    <t>Standaard</t>
  </si>
  <si>
    <t>Norm</t>
  </si>
  <si>
    <t>School</t>
  </si>
  <si>
    <t>Ambitie</t>
  </si>
  <si>
    <t>Vaard.h score</t>
  </si>
  <si>
    <t>niveau perc</t>
  </si>
  <si>
    <t>cum perc</t>
  </si>
  <si>
    <t>school std</t>
  </si>
  <si>
    <t>std perc</t>
  </si>
  <si>
    <t>ambitie cum</t>
  </si>
  <si>
    <t>ambitie perc</t>
  </si>
  <si>
    <t>score</t>
  </si>
  <si>
    <t>aant.</t>
  </si>
  <si>
    <t>%</t>
  </si>
  <si>
    <t>%-cum</t>
  </si>
  <si>
    <t xml:space="preserve"> </t>
  </si>
  <si>
    <t>Basis</t>
  </si>
  <si>
    <t>Breedte</t>
  </si>
  <si>
    <t>Plus</t>
  </si>
  <si>
    <t>Diepte</t>
  </si>
  <si>
    <t>I</t>
  </si>
  <si>
    <t>V</t>
  </si>
  <si>
    <t>II,III,IV</t>
  </si>
  <si>
    <t>aantal</t>
  </si>
  <si>
    <t>niveau I-V</t>
  </si>
  <si>
    <t>niveau A-E</t>
  </si>
  <si>
    <t>school ambitie</t>
  </si>
  <si>
    <t>M3</t>
  </si>
  <si>
    <t>M4</t>
  </si>
  <si>
    <t>M5</t>
  </si>
  <si>
    <t>M6</t>
  </si>
  <si>
    <t>M7</t>
  </si>
  <si>
    <t>M8</t>
  </si>
  <si>
    <t>namen</t>
  </si>
  <si>
    <t>Landelijke norm</t>
  </si>
  <si>
    <t>Resultaat</t>
  </si>
  <si>
    <t>&gt;</t>
  </si>
  <si>
    <t>E3</t>
  </si>
  <si>
    <t>E4</t>
  </si>
  <si>
    <t>Schooljaar:</t>
  </si>
  <si>
    <t>VdS</t>
  </si>
  <si>
    <t>Pro</t>
  </si>
  <si>
    <t>Pro-VMBO BB</t>
  </si>
  <si>
    <t>VMBO BB-Pro</t>
  </si>
  <si>
    <t>VMBO BB-KB</t>
  </si>
  <si>
    <t>VMBO KB-VMBO TL</t>
  </si>
  <si>
    <t>VMBO TL- VMBO KB</t>
  </si>
  <si>
    <t>VMBO TL</t>
  </si>
  <si>
    <t>VMBO TL- HAVO</t>
  </si>
  <si>
    <t>HAVO - VMBO TL</t>
  </si>
  <si>
    <t>HAVO</t>
  </si>
  <si>
    <t>HAVO-VWO</t>
  </si>
  <si>
    <t>VWO-HAVO</t>
  </si>
  <si>
    <t>VWO</t>
  </si>
  <si>
    <t>&lt; 169</t>
  </si>
  <si>
    <t>&gt; 222</t>
  </si>
  <si>
    <t>Leerresultaten Onderwijsprofiel</t>
  </si>
  <si>
    <t>In onderstaande tabel zijn de ondergrens en bovengrens  opgenomen die horen bij de Basisgroep. Eerst in termen van vaardigheidscore en daaronder in termen van OC-waarde. Onder de landelijke norm is er ruimte voor de school om haar schoolnorm in te vullen, zowel de huidige, als de norm die de school over een …. jaar wil behalen.</t>
  </si>
  <si>
    <t>Huidige schoolnorm VS</t>
  </si>
  <si>
    <t xml:space="preserve">Landelijke norm VS </t>
  </si>
  <si>
    <t>Begrijpend lezen</t>
  </si>
  <si>
    <t>B8</t>
  </si>
  <si>
    <t>PrO</t>
  </si>
  <si>
    <t>V-BB</t>
  </si>
  <si>
    <t>Begrijpend Lezen</t>
  </si>
  <si>
    <t>-</t>
  </si>
  <si>
    <t>Begrijpend lezen M3</t>
  </si>
  <si>
    <t>Begrijpend lezen M4</t>
  </si>
  <si>
    <t>Begrijpend lezen E4</t>
  </si>
  <si>
    <t>Begrijpend lezen M5</t>
  </si>
  <si>
    <t>Begrijpend lezen M6</t>
  </si>
  <si>
    <t>Begrijpend lezen M7</t>
  </si>
  <si>
    <t>Begrijpend lezen M8</t>
  </si>
  <si>
    <t>VMBO-T</t>
  </si>
  <si>
    <t>Landelijke norm 4D</t>
  </si>
  <si>
    <t>Huidige schoolnorm 4D</t>
  </si>
  <si>
    <t>Schoolnorm over … jaar 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</si>
</sst>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8"/>
      <name val="Verdana"/>
    </font>
    <font>
      <sz val="8"/>
      <color indexed="18"/>
      <name val="Verdana"/>
      <family val="2"/>
    </font>
    <font>
      <sz val="8"/>
      <color indexed="58"/>
      <name val="Verdana"/>
      <family val="2"/>
    </font>
    <font>
      <b/>
      <sz val="8"/>
      <color indexed="20"/>
      <name val="Verdana"/>
      <family val="2"/>
    </font>
    <font>
      <b/>
      <sz val="8"/>
      <color indexed="8"/>
      <name val="Verdana"/>
      <family val="2"/>
    </font>
    <font>
      <sz val="8"/>
      <color indexed="8"/>
      <name val="Verdana"/>
      <family val="2"/>
    </font>
    <font>
      <b/>
      <sz val="8"/>
      <color indexed="58"/>
      <name val="Verdana"/>
      <family val="2"/>
    </font>
    <font>
      <b/>
      <sz val="8"/>
      <color indexed="18"/>
      <name val="Verdana"/>
      <family val="2"/>
    </font>
    <font>
      <b/>
      <sz val="8"/>
      <name val="Verdana"/>
      <family val="2"/>
    </font>
    <font>
      <b/>
      <sz val="10"/>
      <color indexed="18"/>
      <name val="Verdana"/>
      <family val="2"/>
    </font>
    <font>
      <sz val="8"/>
      <color indexed="9"/>
      <name val="Verdana"/>
      <family val="2"/>
    </font>
    <font>
      <sz val="8"/>
      <name val="Verdana"/>
      <family val="2"/>
    </font>
    <font>
      <sz val="8"/>
      <color theme="3"/>
      <name val="Verdana"/>
      <family val="2"/>
    </font>
    <font>
      <sz val="8"/>
      <color theme="0"/>
      <name val="Verdana"/>
      <family val="2"/>
    </font>
    <font>
      <sz val="12"/>
      <color indexed="8"/>
      <name val="Arial"/>
      <family val="2"/>
    </font>
    <font>
      <sz val="8"/>
      <color rgb="FF002060"/>
      <name val="Verdana"/>
      <family val="2"/>
    </font>
    <font>
      <sz val="8"/>
      <name val="Arial"/>
      <family val="2"/>
    </font>
    <font>
      <sz val="8"/>
      <color indexed="8"/>
      <name val="Arial"/>
      <family val="2"/>
    </font>
    <font>
      <sz val="8"/>
      <color indexed="9"/>
      <name val="Arial"/>
      <family val="2"/>
    </font>
    <font>
      <sz val="11"/>
      <name val="Calibri"/>
      <family val="2"/>
    </font>
    <font>
      <b/>
      <sz val="11"/>
      <name val="Calibri"/>
      <family val="2"/>
    </font>
    <font>
      <i/>
      <sz val="11"/>
      <name val="Calibri"/>
      <family val="2"/>
    </font>
    <font>
      <b/>
      <i/>
      <sz val="11"/>
      <name val="Calibri"/>
      <family val="2"/>
    </font>
    <font>
      <sz val="12"/>
      <name val="Arial"/>
      <family val="2"/>
    </font>
    <font>
      <sz val="12"/>
      <color indexed="9"/>
      <name val="Arial"/>
      <family val="2"/>
    </font>
    <font>
      <b/>
      <sz val="8"/>
      <color theme="0"/>
      <name val="Verdana"/>
      <family val="2"/>
    </font>
    <font>
      <sz val="12"/>
      <color theme="0"/>
      <name val="Arial"/>
      <family val="2"/>
    </font>
    <font>
      <sz val="12"/>
      <color rgb="FF7030A0"/>
      <name val="Arial"/>
      <family val="2"/>
    </font>
    <font>
      <sz val="12"/>
      <color theme="1"/>
      <name val="Arial"/>
      <family val="2"/>
    </font>
  </fonts>
  <fills count="2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1"/>
        <bgColor indexed="64"/>
      </patternFill>
    </fill>
    <fill>
      <patternFill patternType="solid">
        <fgColor indexed="47"/>
        <bgColor indexed="64"/>
      </patternFill>
    </fill>
    <fill>
      <patternFill patternType="solid">
        <fgColor indexed="9"/>
        <bgColor indexed="64"/>
      </patternFill>
    </fill>
    <fill>
      <patternFill patternType="solid">
        <fgColor rgb="FFFFCCFF"/>
        <bgColor indexed="64"/>
      </patternFill>
    </fill>
    <fill>
      <patternFill patternType="solid">
        <fgColor rgb="FFCCFFFF"/>
        <bgColor indexed="64"/>
      </patternFill>
    </fill>
    <fill>
      <patternFill patternType="solid">
        <fgColor indexed="10"/>
        <bgColor indexed="64"/>
      </patternFill>
    </fill>
    <fill>
      <patternFill patternType="solid">
        <fgColor indexed="53"/>
        <bgColor indexed="64"/>
      </patternFill>
    </fill>
    <fill>
      <patternFill patternType="solid">
        <fgColor indexed="45"/>
        <bgColor indexed="64"/>
      </patternFill>
    </fill>
    <fill>
      <patternFill patternType="solid">
        <fgColor indexed="13"/>
        <bgColor indexed="64"/>
      </patternFill>
    </fill>
    <fill>
      <patternFill patternType="solid">
        <fgColor indexed="57"/>
        <bgColor indexed="64"/>
      </patternFill>
    </fill>
    <fill>
      <patternFill patternType="solid">
        <fgColor indexed="50"/>
        <bgColor indexed="64"/>
      </patternFill>
    </fill>
    <fill>
      <patternFill patternType="solid">
        <fgColor indexed="17"/>
        <bgColor indexed="64"/>
      </patternFill>
    </fill>
    <fill>
      <patternFill patternType="solid">
        <fgColor indexed="48"/>
        <bgColor indexed="64"/>
      </patternFill>
    </fill>
    <fill>
      <patternFill patternType="solid">
        <fgColor indexed="40"/>
        <bgColor indexed="64"/>
      </patternFill>
    </fill>
    <fill>
      <patternFill patternType="solid">
        <fgColor indexed="44"/>
        <bgColor indexed="64"/>
      </patternFill>
    </fill>
    <fill>
      <patternFill patternType="solid">
        <fgColor indexed="46"/>
        <bgColor indexed="64"/>
      </patternFill>
    </fill>
    <fill>
      <patternFill patternType="solid">
        <fgColor rgb="FF99FF99"/>
        <bgColor indexed="64"/>
      </patternFill>
    </fill>
    <fill>
      <patternFill patternType="solid">
        <fgColor rgb="FFFF0000"/>
        <bgColor indexed="64"/>
      </patternFill>
    </fill>
    <fill>
      <patternFill patternType="solid">
        <fgColor rgb="FFFFFF00"/>
        <bgColor indexed="64"/>
      </patternFill>
    </fill>
  </fills>
  <borders count="75">
    <border>
      <left/>
      <right/>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double">
        <color indexed="64"/>
      </left>
      <right style="double">
        <color indexed="64"/>
      </right>
      <top/>
      <bottom/>
      <diagonal/>
    </border>
    <border>
      <left/>
      <right style="double">
        <color indexed="64"/>
      </right>
      <top style="thin">
        <color indexed="64"/>
      </top>
      <bottom/>
      <diagonal/>
    </border>
    <border>
      <left/>
      <right/>
      <top/>
      <bottom style="medium">
        <color indexed="64"/>
      </bottom>
      <diagonal/>
    </border>
    <border>
      <left/>
      <right/>
      <top style="double">
        <color indexed="64"/>
      </top>
      <bottom style="double">
        <color indexed="64"/>
      </bottom>
      <diagonal/>
    </border>
    <border>
      <left/>
      <right/>
      <top/>
      <bottom style="double">
        <color theme="0"/>
      </bottom>
      <diagonal/>
    </border>
    <border>
      <left/>
      <right style="double">
        <color theme="0"/>
      </right>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top style="double">
        <color indexed="64"/>
      </top>
      <bottom style="double">
        <color theme="1"/>
      </bottom>
      <diagonal/>
    </border>
    <border>
      <left/>
      <right/>
      <top style="double">
        <color theme="0"/>
      </top>
      <bottom style="double">
        <color theme="1"/>
      </bottom>
      <diagonal/>
    </border>
    <border>
      <left/>
      <right/>
      <top/>
      <bottom style="double">
        <color theme="1"/>
      </bottom>
      <diagonal/>
    </border>
    <border>
      <left/>
      <right/>
      <top/>
      <bottom style="thin">
        <color theme="1"/>
      </bottom>
      <diagonal/>
    </border>
    <border>
      <left/>
      <right/>
      <top style="double">
        <color theme="0"/>
      </top>
      <bottom style="thin">
        <color theme="1"/>
      </bottom>
      <diagonal/>
    </border>
    <border>
      <left/>
      <right/>
      <top style="double">
        <color theme="1"/>
      </top>
      <bottom style="double">
        <color theme="0"/>
      </bottom>
      <diagonal/>
    </border>
    <border>
      <left/>
      <right/>
      <top style="double">
        <color theme="0"/>
      </top>
      <bottom style="double">
        <color indexed="64"/>
      </bottom>
      <diagonal/>
    </border>
    <border>
      <left/>
      <right/>
      <top style="thin">
        <color theme="3" tint="-0.499984740745262"/>
      </top>
      <bottom style="double">
        <color indexed="64"/>
      </bottom>
      <diagonal/>
    </border>
    <border>
      <left/>
      <right/>
      <top/>
      <bottom style="thin">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theme="0"/>
      </left>
      <right style="double">
        <color theme="0"/>
      </right>
      <top style="double">
        <color theme="0"/>
      </top>
      <bottom style="double">
        <color theme="0"/>
      </bottom>
      <diagonal/>
    </border>
    <border>
      <left style="double">
        <color indexed="64"/>
      </left>
      <right style="double">
        <color theme="0"/>
      </right>
      <top style="double">
        <color theme="0"/>
      </top>
      <bottom style="double">
        <color indexed="64"/>
      </bottom>
      <diagonal/>
    </border>
    <border>
      <left style="double">
        <color theme="0"/>
      </left>
      <right style="double">
        <color theme="0"/>
      </right>
      <top style="double">
        <color theme="0"/>
      </top>
      <bottom style="double">
        <color indexed="64"/>
      </bottom>
      <diagonal/>
    </border>
    <border>
      <left style="double">
        <color theme="0"/>
      </left>
      <right style="double">
        <color indexed="64"/>
      </right>
      <top style="double">
        <color theme="0"/>
      </top>
      <bottom style="double">
        <color indexed="64"/>
      </bottom>
      <diagonal/>
    </border>
    <border>
      <left style="double">
        <color theme="0"/>
      </left>
      <right style="double">
        <color indexed="64"/>
      </right>
      <top style="double">
        <color theme="0"/>
      </top>
      <bottom style="double">
        <color theme="0"/>
      </bottom>
      <diagonal/>
    </border>
    <border>
      <left style="double">
        <color indexed="64"/>
      </left>
      <right style="double">
        <color theme="0"/>
      </right>
      <top style="double">
        <color theme="0"/>
      </top>
      <bottom style="double">
        <color theme="0"/>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double">
        <color indexed="64"/>
      </top>
      <bottom style="double">
        <color theme="0"/>
      </bottom>
      <diagonal/>
    </border>
  </borders>
  <cellStyleXfs count="2">
    <xf numFmtId="0" fontId="0" fillId="0" borderId="0"/>
    <xf numFmtId="0" fontId="11" fillId="0" borderId="0"/>
  </cellStyleXfs>
  <cellXfs count="305">
    <xf numFmtId="0" fontId="0" fillId="0" borderId="0" xfId="0"/>
    <xf numFmtId="9" fontId="1" fillId="0" borderId="0" xfId="0" applyNumberFormat="1" applyFont="1"/>
    <xf numFmtId="9" fontId="1" fillId="2" borderId="0" xfId="0" applyNumberFormat="1" applyFont="1" applyFill="1"/>
    <xf numFmtId="9" fontId="1" fillId="3" borderId="0" xfId="0" applyNumberFormat="1" applyFont="1" applyFill="1"/>
    <xf numFmtId="9" fontId="2" fillId="4" borderId="0" xfId="0" applyNumberFormat="1" applyFont="1" applyFill="1"/>
    <xf numFmtId="0" fontId="4" fillId="5" borderId="0" xfId="0" applyFont="1" applyFill="1"/>
    <xf numFmtId="0" fontId="4" fillId="0" borderId="0" xfId="0" applyFont="1" applyFill="1" applyAlignment="1">
      <alignment horizontal="center"/>
    </xf>
    <xf numFmtId="9" fontId="5" fillId="0" borderId="0" xfId="0" applyNumberFormat="1" applyFont="1" applyFill="1"/>
    <xf numFmtId="0" fontId="5" fillId="0" borderId="0" xfId="0" applyFont="1" applyFill="1"/>
    <xf numFmtId="0" fontId="7" fillId="2" borderId="0" xfId="0" applyFont="1" applyFill="1" applyAlignment="1">
      <alignment horizontal="center"/>
    </xf>
    <xf numFmtId="0" fontId="0" fillId="0" borderId="0" xfId="0" applyAlignment="1" applyProtection="1">
      <alignment horizontal="center"/>
      <protection locked="0"/>
    </xf>
    <xf numFmtId="0" fontId="7" fillId="3" borderId="0" xfId="0" applyFont="1" applyFill="1" applyAlignment="1" applyProtection="1">
      <alignment horizontal="center"/>
      <protection locked="0"/>
    </xf>
    <xf numFmtId="0" fontId="0" fillId="0" borderId="0" xfId="0" applyProtection="1">
      <protection hidden="1"/>
    </xf>
    <xf numFmtId="0" fontId="5" fillId="0" borderId="0" xfId="0" applyFont="1" applyFill="1" applyAlignment="1" applyProtection="1">
      <alignment horizontal="center"/>
    </xf>
    <xf numFmtId="0" fontId="3" fillId="6" borderId="0" xfId="0" applyFont="1" applyFill="1" applyAlignment="1" applyProtection="1">
      <alignment horizontal="center"/>
    </xf>
    <xf numFmtId="0" fontId="6" fillId="4" borderId="0" xfId="0" applyFont="1" applyFill="1" applyAlignment="1" applyProtection="1">
      <alignment horizontal="center"/>
      <protection locked="0"/>
    </xf>
    <xf numFmtId="0" fontId="4" fillId="0" borderId="0" xfId="0" applyFont="1" applyFill="1" applyAlignment="1" applyProtection="1">
      <alignment horizontal="center"/>
    </xf>
    <xf numFmtId="9" fontId="5" fillId="0" borderId="0" xfId="0" applyNumberFormat="1" applyFont="1" applyFill="1" applyProtection="1"/>
    <xf numFmtId="9" fontId="0" fillId="0" borderId="0" xfId="0" applyNumberFormat="1" applyProtection="1">
      <protection hidden="1"/>
    </xf>
    <xf numFmtId="0" fontId="1" fillId="2" borderId="0" xfId="0" applyFont="1" applyFill="1" applyBorder="1" applyAlignment="1">
      <alignment horizontal="center"/>
    </xf>
    <xf numFmtId="9" fontId="1" fillId="2" borderId="0" xfId="0" applyNumberFormat="1" applyFont="1" applyFill="1" applyBorder="1" applyAlignment="1">
      <alignment horizontal="center"/>
    </xf>
    <xf numFmtId="0" fontId="1" fillId="3" borderId="0" xfId="0" applyFont="1" applyFill="1" applyBorder="1" applyAlignment="1">
      <alignment horizontal="center"/>
    </xf>
    <xf numFmtId="9" fontId="1" fillId="3" borderId="2" xfId="0" applyNumberFormat="1" applyFont="1" applyFill="1" applyBorder="1" applyAlignment="1">
      <alignment horizontal="center"/>
    </xf>
    <xf numFmtId="0" fontId="4" fillId="0" borderId="3" xfId="0" applyFont="1" applyFill="1" applyBorder="1" applyAlignment="1">
      <alignment horizontal="center" vertical="top" wrapText="1"/>
    </xf>
    <xf numFmtId="0" fontId="4" fillId="0" borderId="3" xfId="0" applyFont="1" applyFill="1" applyBorder="1" applyAlignment="1" applyProtection="1">
      <alignment horizontal="center" vertical="top" wrapText="1"/>
    </xf>
    <xf numFmtId="9" fontId="4" fillId="0" borderId="3" xfId="0" applyNumberFormat="1" applyFont="1" applyFill="1" applyBorder="1" applyAlignment="1">
      <alignment horizontal="center" vertical="top" wrapText="1"/>
    </xf>
    <xf numFmtId="9" fontId="1" fillId="3" borderId="0" xfId="0" applyNumberFormat="1" applyFont="1" applyFill="1" applyBorder="1" applyAlignment="1">
      <alignment horizontal="center"/>
    </xf>
    <xf numFmtId="0" fontId="8" fillId="7" borderId="4" xfId="0" applyFont="1" applyFill="1" applyBorder="1"/>
    <xf numFmtId="0" fontId="8" fillId="7" borderId="5" xfId="0" applyFont="1" applyFill="1" applyBorder="1"/>
    <xf numFmtId="0" fontId="8" fillId="7" borderId="6" xfId="0" applyFont="1" applyFill="1" applyBorder="1"/>
    <xf numFmtId="0" fontId="8" fillId="7" borderId="7" xfId="0" applyFont="1" applyFill="1" applyBorder="1"/>
    <xf numFmtId="0" fontId="8" fillId="7" borderId="8" xfId="0" applyFont="1" applyFill="1" applyBorder="1"/>
    <xf numFmtId="0" fontId="8" fillId="7" borderId="8" xfId="0" applyFont="1" applyFill="1" applyBorder="1" applyAlignment="1">
      <alignment horizontal="center"/>
    </xf>
    <xf numFmtId="0" fontId="8" fillId="7" borderId="9" xfId="0" applyFont="1" applyFill="1" applyBorder="1" applyAlignment="1">
      <alignment horizontal="center"/>
    </xf>
    <xf numFmtId="0" fontId="0" fillId="7" borderId="10" xfId="0" applyFill="1" applyBorder="1"/>
    <xf numFmtId="0" fontId="0" fillId="7" borderId="3" xfId="0" applyFill="1" applyBorder="1"/>
    <xf numFmtId="0" fontId="0" fillId="2" borderId="3" xfId="0" applyFill="1" applyBorder="1" applyAlignment="1">
      <alignment horizontal="center"/>
    </xf>
    <xf numFmtId="0" fontId="0" fillId="3" borderId="3" xfId="0" applyFill="1" applyBorder="1"/>
    <xf numFmtId="0" fontId="0" fillId="3" borderId="11" xfId="0" applyFill="1" applyBorder="1"/>
    <xf numFmtId="9" fontId="10" fillId="0" borderId="0" xfId="0" applyNumberFormat="1" applyFont="1"/>
    <xf numFmtId="9" fontId="2" fillId="4" borderId="0" xfId="0" applyNumberFormat="1" applyFont="1" applyFill="1" applyAlignment="1">
      <alignment horizontal="center"/>
    </xf>
    <xf numFmtId="9" fontId="5" fillId="0" borderId="0" xfId="0" applyNumberFormat="1" applyFont="1" applyFill="1" applyAlignment="1">
      <alignment horizontal="center"/>
    </xf>
    <xf numFmtId="9" fontId="5" fillId="0" borderId="0" xfId="0" applyNumberFormat="1" applyFont="1" applyFill="1" applyAlignment="1">
      <alignment horizontal="right"/>
    </xf>
    <xf numFmtId="9" fontId="2" fillId="4" borderId="0" xfId="0" applyNumberFormat="1" applyFont="1" applyFill="1" applyAlignment="1">
      <alignment horizontal="right"/>
    </xf>
    <xf numFmtId="0" fontId="0" fillId="0" borderId="2" xfId="0" applyBorder="1"/>
    <xf numFmtId="0" fontId="0" fillId="0" borderId="1" xfId="0" applyBorder="1"/>
    <xf numFmtId="0" fontId="1" fillId="9" borderId="0" xfId="0" applyFont="1" applyFill="1" applyBorder="1" applyAlignment="1">
      <alignment horizontal="center"/>
    </xf>
    <xf numFmtId="1" fontId="1" fillId="3" borderId="0" xfId="0" applyNumberFormat="1" applyFont="1" applyFill="1" applyBorder="1" applyAlignment="1">
      <alignment horizontal="center"/>
    </xf>
    <xf numFmtId="0" fontId="12" fillId="3" borderId="12" xfId="0" applyFont="1" applyFill="1" applyBorder="1" applyAlignment="1">
      <alignment horizontal="center"/>
    </xf>
    <xf numFmtId="0" fontId="8" fillId="7" borderId="1" xfId="0" applyFont="1" applyFill="1" applyBorder="1"/>
    <xf numFmtId="9" fontId="8" fillId="7" borderId="0" xfId="0" applyNumberFormat="1" applyFont="1" applyFill="1" applyBorder="1" applyAlignment="1">
      <alignment horizontal="center"/>
    </xf>
    <xf numFmtId="0" fontId="8" fillId="7" borderId="0" xfId="0" applyFont="1" applyFill="1" applyBorder="1"/>
    <xf numFmtId="0" fontId="11" fillId="7" borderId="10" xfId="0" applyFont="1" applyFill="1" applyBorder="1"/>
    <xf numFmtId="0" fontId="11" fillId="7" borderId="3" xfId="0" applyFont="1" applyFill="1" applyBorder="1"/>
    <xf numFmtId="9" fontId="2" fillId="4" borderId="0" xfId="0" applyNumberFormat="1" applyFont="1" applyFill="1" applyAlignment="1" applyProtection="1">
      <alignment horizontal="center"/>
      <protection locked="0"/>
    </xf>
    <xf numFmtId="0" fontId="8" fillId="7" borderId="2" xfId="0" applyFont="1" applyFill="1" applyBorder="1"/>
    <xf numFmtId="0" fontId="11" fillId="0" borderId="0" xfId="0" applyFont="1" applyAlignment="1" applyProtection="1">
      <alignment horizontal="center"/>
      <protection locked="0"/>
    </xf>
    <xf numFmtId="0" fontId="13" fillId="0" borderId="0" xfId="0" applyFont="1"/>
    <xf numFmtId="0" fontId="0" fillId="0" borderId="3" xfId="0" applyBorder="1"/>
    <xf numFmtId="0" fontId="0" fillId="0" borderId="10" xfId="0" applyBorder="1"/>
    <xf numFmtId="0" fontId="0" fillId="0" borderId="11" xfId="0" applyBorder="1"/>
    <xf numFmtId="0" fontId="8" fillId="0" borderId="17" xfId="0" applyFont="1" applyBorder="1" applyAlignment="1">
      <alignment horizontal="right"/>
    </xf>
    <xf numFmtId="0" fontId="8" fillId="0" borderId="17" xfId="0" applyFont="1" applyBorder="1"/>
    <xf numFmtId="0" fontId="0" fillId="0" borderId="19" xfId="0" applyBorder="1"/>
    <xf numFmtId="0" fontId="8" fillId="0" borderId="18" xfId="0" applyFont="1" applyBorder="1"/>
    <xf numFmtId="0" fontId="6" fillId="4" borderId="0" xfId="0" applyFont="1" applyFill="1" applyAlignment="1" applyProtection="1">
      <alignment horizontal="center"/>
    </xf>
    <xf numFmtId="9" fontId="2" fillId="4" borderId="0" xfId="0" applyNumberFormat="1" applyFont="1" applyFill="1" applyAlignment="1" applyProtection="1">
      <alignment horizontal="center"/>
    </xf>
    <xf numFmtId="0" fontId="3" fillId="6" borderId="0" xfId="0" applyFont="1" applyFill="1" applyAlignment="1" applyProtection="1">
      <alignment horizontal="center"/>
      <protection locked="0"/>
    </xf>
    <xf numFmtId="0" fontId="8" fillId="0" borderId="20" xfId="0" applyFont="1" applyBorder="1" applyAlignment="1">
      <alignment horizontal="right"/>
    </xf>
    <xf numFmtId="0" fontId="0" fillId="0" borderId="0" xfId="0" applyBorder="1"/>
    <xf numFmtId="0" fontId="8" fillId="0" borderId="21" xfId="0" applyFont="1" applyBorder="1" applyAlignment="1">
      <alignment horizontal="right"/>
    </xf>
    <xf numFmtId="0" fontId="0" fillId="0" borderId="6" xfId="0" applyBorder="1"/>
    <xf numFmtId="0" fontId="0" fillId="0" borderId="20" xfId="0" applyBorder="1" applyAlignment="1">
      <alignment horizontal="center"/>
    </xf>
    <xf numFmtId="0" fontId="11" fillId="0" borderId="21" xfId="0" applyFont="1"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8" fillId="0" borderId="23" xfId="0" applyFont="1" applyBorder="1" applyAlignment="1">
      <alignment horizontal="center"/>
    </xf>
    <xf numFmtId="0" fontId="11" fillId="0" borderId="23" xfId="0" applyFont="1" applyBorder="1" applyAlignment="1">
      <alignment horizontal="center"/>
    </xf>
    <xf numFmtId="0" fontId="11" fillId="0" borderId="9" xfId="0" applyFont="1" applyBorder="1" applyAlignment="1">
      <alignment horizontal="center"/>
    </xf>
    <xf numFmtId="0" fontId="0" fillId="0" borderId="26" xfId="0" applyBorder="1"/>
    <xf numFmtId="0" fontId="8" fillId="0" borderId="7" xfId="0" applyFont="1" applyBorder="1"/>
    <xf numFmtId="0" fontId="8" fillId="0" borderId="0" xfId="0" applyFont="1"/>
    <xf numFmtId="1" fontId="14" fillId="6" borderId="0" xfId="0" applyNumberFormat="1" applyFont="1" applyFill="1" applyBorder="1" applyAlignment="1"/>
    <xf numFmtId="1" fontId="14" fillId="12" borderId="28" xfId="0" applyNumberFormat="1" applyFont="1" applyFill="1" applyBorder="1" applyAlignment="1">
      <alignment horizontal="center"/>
    </xf>
    <xf numFmtId="1" fontId="14" fillId="4" borderId="0" xfId="0" applyNumberFormat="1" applyFont="1" applyFill="1" applyBorder="1" applyAlignment="1"/>
    <xf numFmtId="1" fontId="14" fillId="6" borderId="28" xfId="0" applyNumberFormat="1" applyFont="1" applyFill="1" applyBorder="1" applyAlignment="1">
      <alignment horizontal="center"/>
    </xf>
    <xf numFmtId="1" fontId="14" fillId="20" borderId="0" xfId="0" applyNumberFormat="1" applyFont="1" applyFill="1" applyBorder="1" applyAlignment="1"/>
    <xf numFmtId="1" fontId="14" fillId="19" borderId="0" xfId="0" applyNumberFormat="1" applyFont="1" applyFill="1" applyAlignment="1"/>
    <xf numFmtId="1" fontId="14" fillId="20" borderId="0" xfId="0" applyNumberFormat="1" applyFont="1" applyFill="1" applyBorder="1" applyAlignment="1">
      <alignment horizontal="center"/>
    </xf>
    <xf numFmtId="1" fontId="14" fillId="20" borderId="28" xfId="0" applyNumberFormat="1" applyFont="1" applyFill="1" applyBorder="1" applyAlignment="1">
      <alignment horizontal="center"/>
    </xf>
    <xf numFmtId="1" fontId="8" fillId="7" borderId="0" xfId="0" applyNumberFormat="1" applyFont="1" applyFill="1" applyBorder="1"/>
    <xf numFmtId="1" fontId="13" fillId="0" borderId="0" xfId="0" applyNumberFormat="1" applyFont="1"/>
    <xf numFmtId="1" fontId="1" fillId="2" borderId="0" xfId="0" applyNumberFormat="1" applyFont="1" applyFill="1" applyBorder="1" applyAlignment="1">
      <alignment horizontal="center"/>
    </xf>
    <xf numFmtId="1" fontId="1" fillId="9" borderId="0" xfId="0" applyNumberFormat="1" applyFont="1" applyFill="1" applyBorder="1" applyAlignment="1">
      <alignment horizontal="center"/>
    </xf>
    <xf numFmtId="1" fontId="0" fillId="0" borderId="20" xfId="0" applyNumberFormat="1" applyBorder="1" applyAlignment="1">
      <alignment horizontal="center"/>
    </xf>
    <xf numFmtId="1" fontId="8" fillId="0" borderId="20" xfId="0" applyNumberFormat="1" applyFont="1" applyBorder="1" applyAlignment="1">
      <alignment horizontal="center"/>
    </xf>
    <xf numFmtId="0" fontId="8" fillId="0" borderId="21" xfId="0" applyFont="1" applyBorder="1" applyAlignment="1">
      <alignment horizontal="center"/>
    </xf>
    <xf numFmtId="0" fontId="0" fillId="0" borderId="29" xfId="0" applyBorder="1"/>
    <xf numFmtId="0" fontId="0" fillId="0" borderId="31" xfId="0" applyBorder="1"/>
    <xf numFmtId="0" fontId="0" fillId="0" borderId="30" xfId="0" applyBorder="1"/>
    <xf numFmtId="0" fontId="0" fillId="0" borderId="33" xfId="0" applyBorder="1"/>
    <xf numFmtId="0" fontId="0" fillId="0" borderId="32" xfId="0" applyBorder="1"/>
    <xf numFmtId="0" fontId="0" fillId="0" borderId="34" xfId="0" applyBorder="1"/>
    <xf numFmtId="0" fontId="0" fillId="0" borderId="36" xfId="0" applyBorder="1"/>
    <xf numFmtId="0" fontId="0" fillId="0" borderId="35" xfId="0" applyBorder="1"/>
    <xf numFmtId="0" fontId="8" fillId="7" borderId="37" xfId="0" applyFont="1" applyFill="1"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15" fillId="2" borderId="41" xfId="0" applyFont="1" applyFill="1" applyBorder="1" applyAlignment="1">
      <alignment horizontal="center"/>
    </xf>
    <xf numFmtId="0" fontId="1" fillId="2" borderId="42" xfId="0" applyFont="1" applyFill="1" applyBorder="1" applyAlignment="1">
      <alignment horizontal="center"/>
    </xf>
    <xf numFmtId="0" fontId="15" fillId="8" borderId="0" xfId="0" applyFont="1" applyFill="1" applyBorder="1" applyAlignment="1">
      <alignment horizontal="center"/>
    </xf>
    <xf numFmtId="9" fontId="15" fillId="8" borderId="0" xfId="0" applyNumberFormat="1" applyFont="1" applyFill="1" applyBorder="1" applyAlignment="1">
      <alignment horizontal="center"/>
    </xf>
    <xf numFmtId="0" fontId="15" fillId="8" borderId="3" xfId="0" applyFont="1" applyFill="1" applyBorder="1" applyAlignment="1">
      <alignment horizontal="center"/>
    </xf>
    <xf numFmtId="0" fontId="15" fillId="8" borderId="12" xfId="0" applyFont="1" applyFill="1" applyBorder="1" applyAlignment="1">
      <alignment horizontal="center"/>
    </xf>
    <xf numFmtId="9" fontId="15" fillId="8" borderId="2" xfId="0" applyNumberFormat="1" applyFont="1" applyFill="1" applyBorder="1" applyAlignment="1">
      <alignment horizontal="center"/>
    </xf>
    <xf numFmtId="0" fontId="15" fillId="8" borderId="11" xfId="0" applyFont="1" applyFill="1" applyBorder="1" applyAlignment="1">
      <alignment horizontal="center"/>
    </xf>
    <xf numFmtId="1" fontId="0" fillId="21" borderId="0" xfId="0" applyNumberFormat="1" applyFill="1" applyAlignment="1" applyProtection="1">
      <alignment horizontal="center"/>
      <protection locked="0"/>
    </xf>
    <xf numFmtId="1" fontId="17" fillId="6" borderId="0" xfId="0" applyNumberFormat="1" applyFont="1" applyFill="1" applyBorder="1" applyAlignment="1"/>
    <xf numFmtId="1" fontId="17" fillId="4" borderId="0" xfId="0" applyNumberFormat="1" applyFont="1" applyFill="1" applyBorder="1" applyAlignment="1"/>
    <xf numFmtId="1" fontId="17" fillId="20" borderId="0" xfId="0" applyNumberFormat="1" applyFont="1" applyFill="1" applyBorder="1" applyAlignment="1"/>
    <xf numFmtId="1" fontId="16" fillId="11" borderId="43" xfId="0" applyNumberFormat="1" applyFont="1" applyFill="1" applyBorder="1" applyAlignment="1">
      <alignment horizontal="center"/>
    </xf>
    <xf numFmtId="1" fontId="17" fillId="12" borderId="44" xfId="0" applyNumberFormat="1" applyFont="1" applyFill="1" applyBorder="1" applyAlignment="1">
      <alignment horizontal="left" vertical="top"/>
    </xf>
    <xf numFmtId="1" fontId="17" fillId="12" borderId="45" xfId="0" applyNumberFormat="1" applyFont="1" applyFill="1" applyBorder="1" applyAlignment="1">
      <alignment horizontal="left" vertical="top"/>
    </xf>
    <xf numFmtId="1" fontId="18" fillId="10" borderId="46" xfId="0" applyNumberFormat="1" applyFont="1" applyFill="1" applyBorder="1" applyAlignment="1">
      <alignment horizontal="center"/>
    </xf>
    <xf numFmtId="1" fontId="17" fillId="12" borderId="0" xfId="0" applyNumberFormat="1" applyFont="1" applyFill="1" applyBorder="1" applyAlignment="1">
      <alignment horizontal="left" vertical="top"/>
    </xf>
    <xf numFmtId="1" fontId="17" fillId="12" borderId="47" xfId="0" applyNumberFormat="1" applyFont="1" applyFill="1" applyBorder="1" applyAlignment="1">
      <alignment horizontal="left" vertical="top"/>
    </xf>
    <xf numFmtId="1" fontId="17" fillId="6" borderId="47" xfId="0" applyNumberFormat="1" applyFont="1" applyFill="1" applyBorder="1" applyAlignment="1"/>
    <xf numFmtId="1" fontId="18" fillId="10" borderId="48" xfId="0" applyNumberFormat="1" applyFont="1" applyFill="1" applyBorder="1" applyAlignment="1">
      <alignment horizontal="center"/>
    </xf>
    <xf numFmtId="1" fontId="16" fillId="13" borderId="46" xfId="0" applyNumberFormat="1" applyFont="1" applyFill="1" applyBorder="1" applyAlignment="1">
      <alignment horizontal="center"/>
    </xf>
    <xf numFmtId="1" fontId="18" fillId="14" borderId="46" xfId="0" applyNumberFormat="1" applyFont="1" applyFill="1" applyBorder="1" applyAlignment="1">
      <alignment horizontal="center"/>
    </xf>
    <xf numFmtId="1" fontId="17" fillId="4" borderId="47" xfId="0" applyNumberFormat="1" applyFont="1" applyFill="1" applyBorder="1" applyAlignment="1"/>
    <xf numFmtId="1" fontId="18" fillId="14" borderId="48" xfId="0" applyNumberFormat="1" applyFont="1" applyFill="1" applyBorder="1" applyAlignment="1">
      <alignment horizontal="center"/>
    </xf>
    <xf numFmtId="1" fontId="18" fillId="15" borderId="46" xfId="0" applyNumberFormat="1" applyFont="1" applyFill="1" applyBorder="1" applyAlignment="1">
      <alignment horizontal="center"/>
    </xf>
    <xf numFmtId="1" fontId="17" fillId="20" borderId="47" xfId="0" applyNumberFormat="1" applyFont="1" applyFill="1" applyBorder="1" applyAlignment="1"/>
    <xf numFmtId="1" fontId="18" fillId="15" borderId="48" xfId="0" applyNumberFormat="1" applyFont="1" applyFill="1" applyBorder="1" applyAlignment="1">
      <alignment horizontal="center"/>
    </xf>
    <xf numFmtId="1" fontId="18" fillId="16" borderId="46" xfId="0" applyNumberFormat="1" applyFont="1" applyFill="1" applyBorder="1" applyAlignment="1">
      <alignment horizontal="center"/>
    </xf>
    <xf numFmtId="1" fontId="17" fillId="19" borderId="0" xfId="0" applyNumberFormat="1" applyFont="1" applyFill="1" applyBorder="1" applyAlignment="1"/>
    <xf numFmtId="1" fontId="17" fillId="19" borderId="47" xfId="0" applyNumberFormat="1" applyFont="1" applyFill="1" applyBorder="1" applyAlignment="1"/>
    <xf numFmtId="1" fontId="18" fillId="16" borderId="48" xfId="0" applyNumberFormat="1" applyFont="1" applyFill="1" applyBorder="1" applyAlignment="1">
      <alignment horizontal="center"/>
    </xf>
    <xf numFmtId="1" fontId="18" fillId="17" borderId="46" xfId="0" applyNumberFormat="1" applyFont="1" applyFill="1" applyBorder="1" applyAlignment="1">
      <alignment horizontal="center"/>
    </xf>
    <xf numFmtId="1" fontId="18" fillId="18" borderId="46" xfId="0" applyNumberFormat="1" applyFont="1" applyFill="1" applyBorder="1" applyAlignment="1">
      <alignment horizontal="center"/>
    </xf>
    <xf numFmtId="1" fontId="18" fillId="18" borderId="49" xfId="0" applyNumberFormat="1" applyFont="1" applyFill="1" applyBorder="1" applyAlignment="1">
      <alignment horizontal="center"/>
    </xf>
    <xf numFmtId="1" fontId="17" fillId="19" borderId="50" xfId="0" applyNumberFormat="1" applyFont="1" applyFill="1" applyBorder="1" applyAlignment="1"/>
    <xf numFmtId="1" fontId="17" fillId="19" borderId="51" xfId="0" applyNumberFormat="1" applyFont="1" applyFill="1" applyBorder="1" applyAlignment="1"/>
    <xf numFmtId="0" fontId="0" fillId="21" borderId="0" xfId="0" applyFill="1" applyAlignment="1" applyProtection="1">
      <alignment horizontal="center"/>
      <protection locked="0"/>
    </xf>
    <xf numFmtId="1" fontId="0" fillId="0" borderId="0" xfId="0" applyNumberFormat="1"/>
    <xf numFmtId="1" fontId="0" fillId="0" borderId="19" xfId="0" applyNumberFormat="1" applyBorder="1"/>
    <xf numFmtId="1" fontId="0" fillId="0" borderId="0" xfId="0" applyNumberFormat="1" applyBorder="1" applyAlignment="1">
      <alignment horizontal="center"/>
    </xf>
    <xf numFmtId="1" fontId="0" fillId="0" borderId="3" xfId="0" applyNumberFormat="1" applyBorder="1"/>
    <xf numFmtId="1" fontId="11" fillId="0" borderId="21" xfId="0" applyNumberFormat="1" applyFont="1" applyBorder="1" applyAlignment="1">
      <alignment horizontal="center"/>
    </xf>
    <xf numFmtId="1" fontId="0" fillId="0" borderId="21" xfId="0" applyNumberFormat="1" applyBorder="1" applyAlignment="1">
      <alignment horizontal="center"/>
    </xf>
    <xf numFmtId="1" fontId="0" fillId="0" borderId="0" xfId="0" applyNumberFormat="1" applyAlignment="1">
      <alignment horizontal="center"/>
    </xf>
    <xf numFmtId="1" fontId="0" fillId="0" borderId="22" xfId="0" applyNumberFormat="1" applyBorder="1" applyAlignment="1">
      <alignment horizontal="center"/>
    </xf>
    <xf numFmtId="0" fontId="22" fillId="0" borderId="16" xfId="0" applyFont="1" applyBorder="1" applyAlignment="1">
      <alignment vertical="center" wrapText="1"/>
    </xf>
    <xf numFmtId="0" fontId="0" fillId="0" borderId="0" xfId="0" applyAlignment="1">
      <alignment horizontal="center" vertical="center"/>
    </xf>
    <xf numFmtId="1" fontId="19" fillId="0" borderId="16" xfId="0" applyNumberFormat="1" applyFont="1" applyBorder="1" applyAlignment="1">
      <alignment horizontal="center" vertical="center" wrapText="1"/>
    </xf>
    <xf numFmtId="1" fontId="8" fillId="0" borderId="23" xfId="0" applyNumberFormat="1" applyFont="1" applyBorder="1" applyAlignment="1">
      <alignment horizontal="center"/>
    </xf>
    <xf numFmtId="1" fontId="11" fillId="0" borderId="23" xfId="0" applyNumberFormat="1" applyFont="1" applyBorder="1" applyAlignment="1">
      <alignment horizontal="center"/>
    </xf>
    <xf numFmtId="1" fontId="11" fillId="0" borderId="9" xfId="0" applyNumberFormat="1" applyFont="1" applyBorder="1" applyAlignment="1">
      <alignment horizontal="center"/>
    </xf>
    <xf numFmtId="0" fontId="19" fillId="0" borderId="52" xfId="0" applyFont="1" applyBorder="1" applyAlignment="1">
      <alignment horizontal="left" vertical="center" wrapText="1"/>
    </xf>
    <xf numFmtId="1" fontId="19" fillId="0" borderId="20" xfId="0" applyNumberFormat="1" applyFont="1" applyBorder="1" applyAlignment="1">
      <alignment horizontal="center" vertical="center" wrapText="1"/>
    </xf>
    <xf numFmtId="1" fontId="19" fillId="0" borderId="22" xfId="0" applyNumberFormat="1" applyFont="1" applyBorder="1" applyAlignment="1">
      <alignment horizontal="center" vertical="center" wrapText="1"/>
    </xf>
    <xf numFmtId="1" fontId="19" fillId="0" borderId="21" xfId="0" applyNumberFormat="1" applyFont="1" applyBorder="1" applyAlignment="1">
      <alignment horizontal="center" vertical="center" wrapText="1"/>
    </xf>
    <xf numFmtId="1" fontId="19" fillId="0" borderId="16" xfId="0" applyNumberFormat="1" applyFont="1" applyBorder="1" applyAlignment="1" applyProtection="1">
      <alignment horizontal="center" vertical="center" wrapText="1"/>
      <protection locked="0"/>
    </xf>
    <xf numFmtId="0" fontId="14" fillId="2" borderId="0" xfId="0" applyNumberFormat="1" applyFont="1" applyFill="1" applyBorder="1" applyAlignment="1" applyProtection="1">
      <alignment horizontal="right"/>
    </xf>
    <xf numFmtId="0" fontId="23" fillId="2" borderId="0" xfId="0" applyFont="1" applyFill="1" applyAlignment="1">
      <alignment horizontal="center"/>
    </xf>
    <xf numFmtId="0" fontId="14" fillId="2" borderId="0" xfId="0" applyNumberFormat="1" applyFont="1" applyFill="1" applyBorder="1" applyAlignment="1" applyProtection="1">
      <alignment horizontal="center"/>
    </xf>
    <xf numFmtId="0" fontId="23" fillId="2" borderId="0" xfId="0" applyFont="1" applyFill="1"/>
    <xf numFmtId="1" fontId="23" fillId="11" borderId="0" xfId="0" applyNumberFormat="1" applyFont="1" applyFill="1" applyAlignment="1">
      <alignment horizontal="center"/>
    </xf>
    <xf numFmtId="1" fontId="23" fillId="11" borderId="0" xfId="0" applyNumberFormat="1" applyFont="1" applyFill="1" applyBorder="1" applyAlignment="1">
      <alignment horizontal="center"/>
    </xf>
    <xf numFmtId="1" fontId="24" fillId="10" borderId="28" xfId="0" applyNumberFormat="1" applyFont="1" applyFill="1" applyBorder="1" applyAlignment="1">
      <alignment horizontal="center"/>
    </xf>
    <xf numFmtId="1" fontId="23" fillId="13" borderId="0" xfId="0" applyNumberFormat="1" applyFont="1" applyFill="1" applyBorder="1" applyAlignment="1">
      <alignment horizontal="center"/>
    </xf>
    <xf numFmtId="1" fontId="24" fillId="10" borderId="0" xfId="0" applyNumberFormat="1" applyFont="1" applyFill="1" applyBorder="1" applyAlignment="1">
      <alignment horizontal="center"/>
    </xf>
    <xf numFmtId="1" fontId="24" fillId="14" borderId="0" xfId="0" applyNumberFormat="1" applyFont="1" applyFill="1" applyBorder="1" applyAlignment="1">
      <alignment horizontal="center"/>
    </xf>
    <xf numFmtId="1" fontId="24" fillId="14" borderId="28" xfId="0" applyNumberFormat="1" applyFont="1" applyFill="1" applyBorder="1" applyAlignment="1">
      <alignment horizontal="center"/>
    </xf>
    <xf numFmtId="1" fontId="14" fillId="12" borderId="0" xfId="0" applyNumberFormat="1" applyFont="1" applyFill="1" applyBorder="1" applyAlignment="1">
      <alignment horizontal="center"/>
    </xf>
    <xf numFmtId="1" fontId="23" fillId="15" borderId="0" xfId="0" applyNumberFormat="1" applyFont="1" applyFill="1" applyBorder="1" applyAlignment="1">
      <alignment horizontal="center"/>
    </xf>
    <xf numFmtId="1" fontId="24" fillId="17" borderId="0" xfId="0" applyNumberFormat="1" applyFont="1" applyFill="1" applyBorder="1" applyAlignment="1">
      <alignment horizontal="center"/>
    </xf>
    <xf numFmtId="1" fontId="24" fillId="16" borderId="0" xfId="0" applyNumberFormat="1" applyFont="1" applyFill="1" applyBorder="1" applyAlignment="1">
      <alignment horizontal="center"/>
    </xf>
    <xf numFmtId="1" fontId="24" fillId="18" borderId="0" xfId="0" applyNumberFormat="1" applyFont="1" applyFill="1" applyBorder="1" applyAlignment="1">
      <alignment horizontal="center"/>
    </xf>
    <xf numFmtId="1" fontId="14" fillId="6" borderId="0" xfId="0" applyNumberFormat="1" applyFont="1" applyFill="1" applyBorder="1" applyAlignment="1">
      <alignment horizontal="center"/>
    </xf>
    <xf numFmtId="1" fontId="24" fillId="16" borderId="28" xfId="0" applyNumberFormat="1" applyFont="1" applyFill="1" applyBorder="1" applyAlignment="1">
      <alignment horizontal="center"/>
    </xf>
    <xf numFmtId="1" fontId="23" fillId="19" borderId="0" xfId="0" applyNumberFormat="1" applyFont="1" applyFill="1" applyAlignment="1">
      <alignment horizontal="center"/>
    </xf>
    <xf numFmtId="1" fontId="14" fillId="4" borderId="0" xfId="0" applyNumberFormat="1" applyFont="1" applyFill="1" applyBorder="1" applyAlignment="1">
      <alignment horizontal="center"/>
    </xf>
    <xf numFmtId="1" fontId="14" fillId="4" borderId="28" xfId="0" applyNumberFormat="1" applyFont="1" applyFill="1" applyBorder="1" applyAlignment="1">
      <alignment horizontal="center"/>
    </xf>
    <xf numFmtId="1" fontId="14" fillId="19" borderId="0" xfId="0" applyNumberFormat="1" applyFont="1" applyFill="1" applyBorder="1" applyAlignment="1">
      <alignment horizontal="center"/>
    </xf>
    <xf numFmtId="1" fontId="14" fillId="19" borderId="28" xfId="0" applyNumberFormat="1" applyFont="1" applyFill="1" applyBorder="1" applyAlignment="1">
      <alignment horizontal="center"/>
    </xf>
    <xf numFmtId="1" fontId="19" fillId="0" borderId="0" xfId="0" applyNumberFormat="1" applyFont="1" applyBorder="1" applyAlignment="1">
      <alignment horizontal="center" vertical="center" wrapText="1"/>
    </xf>
    <xf numFmtId="1" fontId="19" fillId="0" borderId="0" xfId="0" applyNumberFormat="1" applyFont="1" applyBorder="1" applyAlignment="1">
      <alignment vertical="center" wrapText="1"/>
    </xf>
    <xf numFmtId="1" fontId="19" fillId="0" borderId="57" xfId="0" applyNumberFormat="1" applyFont="1" applyBorder="1" applyAlignment="1">
      <alignment horizontal="center" vertical="center" wrapText="1"/>
    </xf>
    <xf numFmtId="1" fontId="19" fillId="0" borderId="58" xfId="0"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 fontId="19" fillId="0" borderId="54" xfId="0" applyNumberFormat="1" applyFont="1" applyBorder="1" applyAlignment="1">
      <alignment horizontal="center" vertical="center" wrapText="1"/>
    </xf>
    <xf numFmtId="1" fontId="19" fillId="0" borderId="55" xfId="0" applyNumberFormat="1" applyFont="1" applyBorder="1" applyAlignment="1">
      <alignment horizontal="center" vertical="center" wrapText="1"/>
    </xf>
    <xf numFmtId="1" fontId="19" fillId="0" borderId="56" xfId="0" applyNumberFormat="1" applyFont="1" applyBorder="1" applyAlignment="1">
      <alignment horizontal="center" vertical="center" wrapText="1"/>
    </xf>
    <xf numFmtId="1" fontId="0" fillId="0" borderId="22" xfId="0" applyNumberFormat="1" applyBorder="1" applyProtection="1">
      <protection locked="0"/>
    </xf>
    <xf numFmtId="0" fontId="19" fillId="0" borderId="16" xfId="0" applyFont="1" applyBorder="1" applyAlignment="1">
      <alignment horizontal="left" vertical="center" wrapText="1"/>
    </xf>
    <xf numFmtId="0" fontId="13" fillId="0" borderId="59" xfId="0" applyFont="1" applyBorder="1" applyAlignment="1">
      <alignment horizontal="center"/>
    </xf>
    <xf numFmtId="0" fontId="0" fillId="0" borderId="59" xfId="0" applyBorder="1" applyAlignment="1">
      <alignment horizontal="center"/>
    </xf>
    <xf numFmtId="0" fontId="11" fillId="0" borderId="59" xfId="0" applyFont="1" applyBorder="1" applyAlignment="1">
      <alignment horizontal="center"/>
    </xf>
    <xf numFmtId="0" fontId="13" fillId="0" borderId="33" xfId="0" applyFont="1" applyBorder="1"/>
    <xf numFmtId="0" fontId="25" fillId="0" borderId="33" xfId="0" applyFont="1" applyBorder="1" applyAlignment="1">
      <alignment horizontal="right"/>
    </xf>
    <xf numFmtId="0" fontId="25" fillId="0" borderId="33" xfId="0" applyFont="1" applyBorder="1"/>
    <xf numFmtId="0" fontId="8" fillId="0" borderId="33" xfId="0" applyFont="1" applyBorder="1" applyAlignment="1">
      <alignment horizontal="right"/>
    </xf>
    <xf numFmtId="0" fontId="8" fillId="0" borderId="33" xfId="0" applyFont="1" applyBorder="1"/>
    <xf numFmtId="0" fontId="0" fillId="0" borderId="60" xfId="0" applyBorder="1"/>
    <xf numFmtId="0" fontId="0" fillId="0" borderId="61" xfId="0" applyBorder="1"/>
    <xf numFmtId="0" fontId="13" fillId="0" borderId="63" xfId="0" applyFont="1" applyBorder="1" applyAlignment="1">
      <alignment horizontal="center"/>
    </xf>
    <xf numFmtId="0" fontId="11" fillId="0" borderId="63" xfId="0" applyFont="1" applyBorder="1" applyAlignment="1">
      <alignment horizontal="center"/>
    </xf>
    <xf numFmtId="0" fontId="0" fillId="0" borderId="62" xfId="0" applyBorder="1"/>
    <xf numFmtId="0" fontId="0" fillId="0" borderId="9" xfId="0" applyBorder="1"/>
    <xf numFmtId="1" fontId="13" fillId="0" borderId="59" xfId="0" applyNumberFormat="1" applyFont="1" applyBorder="1" applyAlignment="1">
      <alignment horizontal="center"/>
    </xf>
    <xf numFmtId="1" fontId="25" fillId="0" borderId="59" xfId="0" applyNumberFormat="1" applyFont="1" applyBorder="1" applyAlignment="1">
      <alignment horizontal="center"/>
    </xf>
    <xf numFmtId="0" fontId="25" fillId="0" borderId="59" xfId="0" applyFont="1" applyBorder="1" applyAlignment="1">
      <alignment horizontal="center"/>
    </xf>
    <xf numFmtId="1" fontId="0" fillId="0" borderId="0" xfId="0" applyNumberFormat="1" applyBorder="1"/>
    <xf numFmtId="0" fontId="25" fillId="0" borderId="64" xfId="0" applyFont="1" applyBorder="1" applyAlignment="1">
      <alignment horizontal="right"/>
    </xf>
    <xf numFmtId="1" fontId="13" fillId="0" borderId="63" xfId="0" applyNumberFormat="1" applyFont="1" applyBorder="1" applyAlignment="1">
      <alignment horizontal="center"/>
    </xf>
    <xf numFmtId="0" fontId="25" fillId="0" borderId="64" xfId="0" applyFont="1" applyBorder="1"/>
    <xf numFmtId="0" fontId="13" fillId="0" borderId="64" xfId="0" applyFont="1" applyBorder="1"/>
    <xf numFmtId="0" fontId="13" fillId="0" borderId="60" xfId="0" applyFont="1" applyBorder="1"/>
    <xf numFmtId="0" fontId="13" fillId="0" borderId="61" xfId="0" applyFont="1" applyBorder="1"/>
    <xf numFmtId="1" fontId="13" fillId="0" borderId="61" xfId="0" applyNumberFormat="1" applyFont="1" applyBorder="1"/>
    <xf numFmtId="0" fontId="13" fillId="0" borderId="62" xfId="0" applyFont="1" applyBorder="1"/>
    <xf numFmtId="0" fontId="13" fillId="0" borderId="66" xfId="1" applyFont="1" applyBorder="1"/>
    <xf numFmtId="0" fontId="20" fillId="0" borderId="66" xfId="0" applyFont="1" applyBorder="1" applyAlignment="1">
      <alignment vertical="center"/>
    </xf>
    <xf numFmtId="0" fontId="0" fillId="0" borderId="66" xfId="0" applyBorder="1" applyAlignment="1">
      <alignment horizontal="center" vertical="center"/>
    </xf>
    <xf numFmtId="0" fontId="0" fillId="0" borderId="66" xfId="0" applyBorder="1"/>
    <xf numFmtId="49" fontId="21" fillId="0" borderId="66" xfId="0" applyNumberFormat="1" applyFont="1" applyBorder="1" applyAlignment="1">
      <alignment horizontal="left" vertical="top" wrapText="1"/>
    </xf>
    <xf numFmtId="49" fontId="21" fillId="0" borderId="66" xfId="0" applyNumberFormat="1" applyFont="1" applyBorder="1" applyAlignment="1">
      <alignment vertical="center" wrapText="1"/>
    </xf>
    <xf numFmtId="0" fontId="11" fillId="0" borderId="66" xfId="0" applyFont="1" applyBorder="1"/>
    <xf numFmtId="0" fontId="13" fillId="0" borderId="66" xfId="0" applyFont="1" applyBorder="1"/>
    <xf numFmtId="49" fontId="21" fillId="0" borderId="67" xfId="0" applyNumberFormat="1" applyFont="1" applyBorder="1" applyAlignment="1">
      <alignment horizontal="left" vertical="top" wrapText="1"/>
    </xf>
    <xf numFmtId="0" fontId="0" fillId="0" borderId="67" xfId="0" applyBorder="1"/>
    <xf numFmtId="0" fontId="8" fillId="0" borderId="68" xfId="0" applyFont="1" applyBorder="1" applyAlignment="1">
      <alignment horizontal="center" vertical="center"/>
    </xf>
    <xf numFmtId="0" fontId="19" fillId="0" borderId="70" xfId="0" applyFont="1" applyBorder="1" applyAlignment="1">
      <alignment vertical="center"/>
    </xf>
    <xf numFmtId="0" fontId="0" fillId="0" borderId="70" xfId="0" applyBorder="1" applyAlignment="1">
      <alignment horizontal="center" vertical="center"/>
    </xf>
    <xf numFmtId="0" fontId="0" fillId="0" borderId="70" xfId="0" applyBorder="1"/>
    <xf numFmtId="0" fontId="0" fillId="0" borderId="71" xfId="0" applyBorder="1"/>
    <xf numFmtId="0" fontId="0" fillId="0" borderId="72" xfId="0" applyBorder="1"/>
    <xf numFmtId="0" fontId="0" fillId="0" borderId="72" xfId="0" applyBorder="1" applyAlignment="1">
      <alignment horizontal="center" vertical="center"/>
    </xf>
    <xf numFmtId="0" fontId="0" fillId="0" borderId="73" xfId="0" applyBorder="1"/>
    <xf numFmtId="1" fontId="19" fillId="0" borderId="20" xfId="0" applyNumberFormat="1" applyFont="1" applyBorder="1" applyAlignment="1" applyProtection="1">
      <alignment horizontal="center" vertical="center" wrapText="1"/>
      <protection locked="0"/>
    </xf>
    <xf numFmtId="1" fontId="19" fillId="0" borderId="21" xfId="0" applyNumberFormat="1" applyFont="1" applyBorder="1" applyAlignment="1" applyProtection="1">
      <alignment horizontal="center" vertical="center" wrapText="1"/>
      <protection locked="0"/>
    </xf>
    <xf numFmtId="1" fontId="14" fillId="4"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xf numFmtId="1" fontId="14" fillId="19" borderId="0" xfId="0" applyNumberFormat="1" applyFont="1" applyFill="1" applyBorder="1" applyAlignment="1" applyProtection="1">
      <alignment horizontal="center" textRotation="90"/>
    </xf>
    <xf numFmtId="1" fontId="26" fillId="22" borderId="0" xfId="0" applyNumberFormat="1" applyFont="1" applyFill="1" applyBorder="1" applyAlignment="1">
      <alignment horizontal="center"/>
    </xf>
    <xf numFmtId="1" fontId="23" fillId="23" borderId="0" xfId="0" applyNumberFormat="1" applyFont="1" applyFill="1" applyBorder="1" applyAlignment="1">
      <alignment horizontal="center"/>
    </xf>
    <xf numFmtId="1" fontId="27" fillId="15" borderId="0" xfId="0" applyNumberFormat="1" applyFont="1" applyFill="1" applyBorder="1" applyAlignment="1">
      <alignment horizontal="center"/>
    </xf>
    <xf numFmtId="1" fontId="27" fillId="15" borderId="28" xfId="0" applyNumberFormat="1" applyFont="1" applyFill="1" applyBorder="1" applyAlignment="1">
      <alignment horizontal="center"/>
    </xf>
    <xf numFmtId="1" fontId="28" fillId="15" borderId="0" xfId="0" applyNumberFormat="1" applyFont="1" applyFill="1" applyBorder="1" applyAlignment="1">
      <alignment horizontal="center"/>
    </xf>
    <xf numFmtId="1" fontId="28" fillId="15" borderId="28" xfId="0" applyNumberFormat="1" applyFont="1" applyFill="1" applyBorder="1" applyAlignment="1">
      <alignment horizontal="center"/>
    </xf>
    <xf numFmtId="1" fontId="23" fillId="19" borderId="0" xfId="0" applyNumberFormat="1" applyFont="1" applyFill="1" applyBorder="1" applyAlignment="1">
      <alignment horizontal="center"/>
    </xf>
    <xf numFmtId="1" fontId="14" fillId="4" borderId="0" xfId="0" applyNumberFormat="1" applyFont="1" applyFill="1" applyBorder="1" applyAlignment="1">
      <alignment textRotation="90"/>
    </xf>
    <xf numFmtId="1" fontId="14" fillId="19" borderId="0" xfId="0" applyNumberFormat="1" applyFont="1" applyFill="1" applyBorder="1" applyAlignment="1" applyProtection="1">
      <alignment textRotation="90"/>
    </xf>
    <xf numFmtId="0" fontId="0" fillId="0" borderId="74" xfId="0" applyBorder="1"/>
    <xf numFmtId="0" fontId="15" fillId="7" borderId="10" xfId="0" applyFont="1" applyFill="1" applyBorder="1" applyAlignment="1"/>
    <xf numFmtId="0" fontId="15" fillId="0" borderId="3" xfId="0" applyFont="1" applyBorder="1" applyAlignment="1"/>
    <xf numFmtId="0" fontId="15" fillId="0" borderId="11" xfId="0" applyFont="1" applyBorder="1" applyAlignment="1"/>
    <xf numFmtId="0" fontId="9" fillId="2" borderId="13" xfId="0" applyFont="1" applyFill="1" applyBorder="1" applyAlignment="1" applyProtection="1">
      <alignment horizontal="left"/>
      <protection locked="0"/>
    </xf>
    <xf numFmtId="0" fontId="9" fillId="2" borderId="14" xfId="0" applyFont="1" applyFill="1" applyBorder="1" applyAlignment="1" applyProtection="1">
      <alignment horizontal="left"/>
      <protection locked="0"/>
    </xf>
    <xf numFmtId="0" fontId="9" fillId="2" borderId="15" xfId="0" applyFont="1" applyFill="1" applyBorder="1" applyAlignment="1" applyProtection="1">
      <alignment horizontal="left"/>
      <protection locked="0"/>
    </xf>
    <xf numFmtId="0" fontId="15" fillId="7" borderId="1" xfId="0" applyFont="1" applyFill="1" applyBorder="1" applyAlignment="1"/>
    <xf numFmtId="0" fontId="15" fillId="0" borderId="0" xfId="0" applyFont="1" applyAlignment="1"/>
    <xf numFmtId="0" fontId="15" fillId="0" borderId="2" xfId="0" applyFont="1" applyBorder="1" applyAlignment="1"/>
    <xf numFmtId="0" fontId="15" fillId="7" borderId="1" xfId="0" applyFont="1" applyFill="1" applyBorder="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8" fillId="0" borderId="65" xfId="0" applyFont="1" applyBorder="1" applyAlignment="1">
      <alignment horizontal="center" vertical="center"/>
    </xf>
    <xf numFmtId="0" fontId="8" fillId="0" borderId="0" xfId="0" applyFont="1" applyBorder="1" applyAlignment="1">
      <alignment horizontal="center" vertical="center"/>
    </xf>
    <xf numFmtId="0" fontId="8" fillId="0" borderId="69"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1" fontId="19" fillId="0" borderId="20" xfId="0" applyNumberFormat="1" applyFont="1" applyBorder="1" applyAlignment="1">
      <alignment horizontal="right" vertical="center" wrapText="1"/>
    </xf>
    <xf numFmtId="1" fontId="19" fillId="0" borderId="22" xfId="0" applyNumberFormat="1" applyFont="1" applyBorder="1" applyAlignment="1">
      <alignment horizontal="right" vertical="center" wrapText="1"/>
    </xf>
    <xf numFmtId="1" fontId="19" fillId="0" borderId="0" xfId="0" applyNumberFormat="1" applyFont="1" applyBorder="1" applyAlignment="1">
      <alignment horizontal="right" vertical="center" wrapText="1"/>
    </xf>
    <xf numFmtId="49" fontId="21" fillId="0" borderId="66" xfId="0" applyNumberFormat="1" applyFont="1" applyBorder="1" applyAlignment="1">
      <alignment horizontal="left" vertical="top" wrapText="1"/>
    </xf>
    <xf numFmtId="1" fontId="19" fillId="0" borderId="54" xfId="0" applyNumberFormat="1" applyFont="1" applyBorder="1" applyAlignment="1">
      <alignment horizontal="left" vertical="center" wrapText="1"/>
    </xf>
    <xf numFmtId="1" fontId="19" fillId="0" borderId="22" xfId="0" applyNumberFormat="1" applyFont="1" applyBorder="1" applyAlignment="1">
      <alignment horizontal="left" vertical="center" wrapText="1"/>
    </xf>
    <xf numFmtId="1" fontId="19" fillId="0" borderId="21" xfId="0" applyNumberFormat="1" applyFont="1" applyBorder="1" applyAlignment="1">
      <alignment horizontal="left" vertical="center" wrapText="1"/>
    </xf>
    <xf numFmtId="0" fontId="0" fillId="0" borderId="24" xfId="0" applyBorder="1" applyAlignment="1" applyProtection="1">
      <protection locked="0"/>
    </xf>
    <xf numFmtId="0" fontId="0" fillId="0" borderId="25" xfId="0" applyBorder="1" applyAlignment="1" applyProtection="1">
      <protection locked="0"/>
    </xf>
    <xf numFmtId="0" fontId="8" fillId="0" borderId="53" xfId="0" applyFont="1" applyBorder="1" applyAlignment="1">
      <alignment horizontal="center"/>
    </xf>
    <xf numFmtId="0" fontId="8" fillId="0" borderId="54"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3" xfId="0" applyFont="1" applyBorder="1" applyAlignment="1">
      <alignment horizontal="center" vertical="top"/>
    </xf>
    <xf numFmtId="1" fontId="8" fillId="0" borderId="20" xfId="0" applyNumberFormat="1" applyFont="1" applyBorder="1" applyAlignment="1">
      <alignment horizontal="center" vertical="top"/>
    </xf>
    <xf numFmtId="1" fontId="8" fillId="0" borderId="21" xfId="0" applyNumberFormat="1" applyFont="1" applyBorder="1" applyAlignment="1">
      <alignment horizontal="center" vertical="top"/>
    </xf>
    <xf numFmtId="1" fontId="14" fillId="12" borderId="0" xfId="0" applyNumberFormat="1" applyFont="1" applyFill="1" applyBorder="1" applyAlignment="1">
      <alignment horizontal="center" textRotation="90"/>
    </xf>
    <xf numFmtId="1" fontId="14" fillId="6"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xf numFmtId="1" fontId="0" fillId="21" borderId="0" xfId="0" applyNumberFormat="1" applyFill="1" applyAlignment="1" applyProtection="1">
      <alignment horizontal="center"/>
    </xf>
  </cellXfs>
  <cellStyles count="2">
    <cellStyle name="Standaard" xfId="0" builtinId="0"/>
    <cellStyle name="Standaard 2" xfId="1"/>
  </cellStyles>
  <dxfs count="504">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s>
  <tableStyles count="0" defaultTableStyle="TableStyleMedium9" defaultPivotStyle="PivotStyleLight16"/>
  <colors>
    <mruColors>
      <color rgb="FF99FF99"/>
      <color rgb="FFCCFFCC"/>
      <color rgb="FF66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Landelijke norm ondergrens plus</c:v>
          </c:tx>
          <c:spPr>
            <a:ln w="19050">
              <a:solidFill>
                <a:schemeClr val="accent2">
                  <a:lumMod val="20000"/>
                  <a:lumOff val="8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profiel'!$AG$12:$AG$18</c:f>
              <c:numCache>
                <c:formatCode>General</c:formatCode>
                <c:ptCount val="7"/>
                <c:pt idx="0">
                  <c:v>213</c:v>
                </c:pt>
                <c:pt idx="1">
                  <c:v>213</c:v>
                </c:pt>
                <c:pt idx="2">
                  <c:v>213</c:v>
                </c:pt>
                <c:pt idx="3">
                  <c:v>213</c:v>
                </c:pt>
                <c:pt idx="4">
                  <c:v>213</c:v>
                </c:pt>
                <c:pt idx="5">
                  <c:v>213</c:v>
                </c:pt>
                <c:pt idx="6">
                  <c:v>213</c:v>
                </c:pt>
              </c:numCache>
            </c:numRef>
          </c:val>
          <c:smooth val="0"/>
          <c:extLst>
            <c:ext xmlns:c16="http://schemas.microsoft.com/office/drawing/2014/chart" uri="{C3380CC4-5D6E-409C-BE32-E72D297353CC}">
              <c16:uniqueId val="{00000000-480C-470A-BDCF-DBB18AC74C41}"/>
            </c:ext>
          </c:extLst>
        </c:ser>
        <c:ser>
          <c:idx val="1"/>
          <c:order val="1"/>
          <c:tx>
            <c:v>Schoolnorm ondergrens plus</c:v>
          </c:tx>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profiel'!$E$8,'Result. ond profiel'!$H$8,'Result. ond profiel'!$K$8,'Result. ond profiel'!$O$8,'Result. ond profiel'!$S$8,'Result. ond profiel'!$W$8,'Result. ond profiel'!$Z$8)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480C-470A-BDCF-DBB18AC74C41}"/>
            </c:ext>
          </c:extLst>
        </c:ser>
        <c:ser>
          <c:idx val="5"/>
          <c:order val="2"/>
          <c:tx>
            <c:v>Ambitie ondergrens plus</c:v>
          </c:tx>
          <c:spPr>
            <a:ln>
              <a:solidFill>
                <a:schemeClr val="accent2">
                  <a:lumMod val="75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profiel'!$E$9,'Result. ond profiel'!$H$9,'Result. ond profiel'!$K$9,'Result. ond profiel'!$O$9,'Result. ond profiel'!$S$9,'Result. ond profiel'!$W$9,'Result. ond profiel'!$Z$9)</c:f>
              <c:numCache>
                <c:formatCode>0</c:formatCode>
                <c:ptCount val="7"/>
              </c:numCache>
            </c:numRef>
          </c:val>
          <c:smooth val="0"/>
          <c:extLst>
            <c:ext xmlns:c16="http://schemas.microsoft.com/office/drawing/2014/chart" uri="{C3380CC4-5D6E-409C-BE32-E72D297353CC}">
              <c16:uniqueId val="{00000002-480C-470A-BDCF-DBB18AC74C41}"/>
            </c:ext>
          </c:extLst>
        </c:ser>
        <c:ser>
          <c:idx val="3"/>
          <c:order val="3"/>
          <c:tx>
            <c:v>Landelijke norm ondergrens basis</c:v>
          </c:tx>
          <c:spPr>
            <a:ln w="19050">
              <a:solidFill>
                <a:schemeClr val="accent5">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profiel'!$AF$12:$AF$18</c:f>
              <c:numCache>
                <c:formatCode>General</c:formatCode>
                <c:ptCount val="7"/>
                <c:pt idx="0">
                  <c:v>187</c:v>
                </c:pt>
                <c:pt idx="1">
                  <c:v>187</c:v>
                </c:pt>
                <c:pt idx="2">
                  <c:v>187</c:v>
                </c:pt>
                <c:pt idx="3">
                  <c:v>187</c:v>
                </c:pt>
                <c:pt idx="4">
                  <c:v>187</c:v>
                </c:pt>
                <c:pt idx="5">
                  <c:v>187</c:v>
                </c:pt>
                <c:pt idx="6">
                  <c:v>187</c:v>
                </c:pt>
              </c:numCache>
            </c:numRef>
          </c:val>
          <c:smooth val="0"/>
          <c:extLst>
            <c:ext xmlns:c16="http://schemas.microsoft.com/office/drawing/2014/chart" uri="{C3380CC4-5D6E-409C-BE32-E72D297353CC}">
              <c16:uniqueId val="{00000003-480C-470A-BDCF-DBB18AC74C41}"/>
            </c:ext>
          </c:extLst>
        </c:ser>
        <c:ser>
          <c:idx val="0"/>
          <c:order val="4"/>
          <c:tx>
            <c:v>Schoolnorm ondergrens basis</c:v>
          </c:tx>
          <c:spPr>
            <a:ln>
              <a:solidFill>
                <a:schemeClr val="tx2">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profiel'!$C$8,'Result. ond profiel'!$F$8,'Result. ond profiel'!$I$8,'Result. ond profiel'!$L$8,'Result. ond profiel'!$P$8,'Result. ond profiel'!$T$8,'Result. ond profiel'!$X$8)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480C-470A-BDCF-DBB18AC74C41}"/>
            </c:ext>
          </c:extLst>
        </c:ser>
        <c:ser>
          <c:idx val="4"/>
          <c:order val="5"/>
          <c:tx>
            <c:v>Ambitie ondergrens basis</c:v>
          </c:tx>
          <c:spPr>
            <a:ln>
              <a:solidFill>
                <a:schemeClr val="tx2">
                  <a:lumMod val="60000"/>
                  <a:lumOff val="40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profiel'!$C$9,'Result. ond profiel'!$F$9,'Result. ond profiel'!$I$9,'Result. ond profiel'!$L$9,'Result. ond profiel'!$P$9,'Result. ond profiel'!$T$9,'Result. ond profiel'!$X$9)</c:f>
              <c:numCache>
                <c:formatCode>0</c:formatCode>
                <c:ptCount val="7"/>
              </c:numCache>
            </c:numRef>
          </c:val>
          <c:smooth val="0"/>
          <c:extLst>
            <c:ext xmlns:c16="http://schemas.microsoft.com/office/drawing/2014/chart" uri="{C3380CC4-5D6E-409C-BE32-E72D297353CC}">
              <c16:uniqueId val="{00000005-480C-470A-BDCF-DBB18AC74C41}"/>
            </c:ext>
          </c:extLst>
        </c:ser>
        <c:dLbls>
          <c:showLegendKey val="0"/>
          <c:showVal val="0"/>
          <c:showCatName val="0"/>
          <c:showSerName val="0"/>
          <c:showPercent val="0"/>
          <c:showBubbleSize val="0"/>
        </c:dLbls>
        <c:smooth val="0"/>
        <c:axId val="189800368"/>
        <c:axId val="189800752"/>
      </c:lineChart>
      <c:catAx>
        <c:axId val="189800368"/>
        <c:scaling>
          <c:orientation val="minMax"/>
        </c:scaling>
        <c:delete val="0"/>
        <c:axPos val="b"/>
        <c:numFmt formatCode="General" sourceLinked="1"/>
        <c:majorTickMark val="out"/>
        <c:minorTickMark val="none"/>
        <c:tickLblPos val="nextTo"/>
        <c:crossAx val="189800752"/>
        <c:crosses val="autoZero"/>
        <c:auto val="0"/>
        <c:lblAlgn val="ctr"/>
        <c:lblOffset val="100"/>
        <c:noMultiLvlLbl val="0"/>
      </c:catAx>
      <c:valAx>
        <c:axId val="189800752"/>
        <c:scaling>
          <c:orientation val="minMax"/>
          <c:max val="230"/>
          <c:min val="170"/>
        </c:scaling>
        <c:delete val="0"/>
        <c:axPos val="l"/>
        <c:majorGridlines/>
        <c:numFmt formatCode="General" sourceLinked="1"/>
        <c:majorTickMark val="out"/>
        <c:minorTickMark val="none"/>
        <c:tickLblPos val="low"/>
        <c:crossAx val="18980036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'Schooloverzicht OC'!$A$5</c:f>
              <c:strCache>
                <c:ptCount val="1"/>
              </c:strCache>
            </c:strRef>
          </c:tx>
          <c:invertIfNegative val="0"/>
          <c:cat>
            <c:numRef>
              <c:f>'Schooloverzicht OC'!$A$6:$A$8</c:f>
              <c:numCache>
                <c:formatCode>General</c:formatCode>
                <c:ptCount val="3"/>
              </c:numCache>
            </c:numRef>
          </c:cat>
          <c:val>
            <c:numRef>
              <c:f>'Schooloverzicht OC'!$D$6:$D$8</c:f>
              <c:numCache>
                <c:formatCode>General</c:formatCode>
                <c:ptCount val="3"/>
              </c:numCache>
            </c:numRef>
          </c:val>
          <c:extLst>
            <c:ext xmlns:c16="http://schemas.microsoft.com/office/drawing/2014/chart" uri="{C3380CC4-5D6E-409C-BE32-E72D297353CC}">
              <c16:uniqueId val="{00000000-C914-46E8-887B-D9DC024959DF}"/>
            </c:ext>
          </c:extLst>
        </c:ser>
        <c:ser>
          <c:idx val="6"/>
          <c:order val="1"/>
          <c:tx>
            <c:strRef>
              <c:f>'Schooloverzicht OC'!$I$5</c:f>
              <c:strCache>
                <c:ptCount val="1"/>
                <c:pt idx="0">
                  <c:v>E3</c:v>
                </c:pt>
              </c:strCache>
            </c:strRef>
          </c:tx>
          <c:invertIfNegative val="0"/>
          <c:val>
            <c:numRef>
              <c:f>'Schooloverzicht OC'!$L$6:$L$8</c:f>
              <c:numCache>
                <c:formatCode>0</c:formatCode>
                <c:ptCount val="3"/>
                <c:pt idx="0">
                  <c:v>0</c:v>
                </c:pt>
                <c:pt idx="1">
                  <c:v>0</c:v>
                </c:pt>
                <c:pt idx="2">
                  <c:v>0</c:v>
                </c:pt>
              </c:numCache>
            </c:numRef>
          </c:val>
          <c:extLst>
            <c:ext xmlns:c16="http://schemas.microsoft.com/office/drawing/2014/chart" uri="{C3380CC4-5D6E-409C-BE32-E72D297353CC}">
              <c16:uniqueId val="{00000001-C914-46E8-887B-D9DC024959DF}"/>
            </c:ext>
          </c:extLst>
        </c:ser>
        <c:ser>
          <c:idx val="0"/>
          <c:order val="2"/>
          <c:tx>
            <c:strRef>
              <c:f>'Schooloverzicht OC'!$A$10</c:f>
              <c:strCache>
                <c:ptCount val="1"/>
                <c:pt idx="0">
                  <c:v>M4</c:v>
                </c:pt>
              </c:strCache>
            </c:strRef>
          </c:tx>
          <c:invertIfNegative val="0"/>
          <c:cat>
            <c:numRef>
              <c:f>'Schooloverzicht OC'!$A$6:$A$8</c:f>
              <c:numCache>
                <c:formatCode>General</c:formatCode>
                <c:ptCount val="3"/>
              </c:numCache>
            </c:numRef>
          </c:cat>
          <c:val>
            <c:numRef>
              <c:f>'Schooloverzicht OC'!$D$11:$D$13</c:f>
              <c:numCache>
                <c:formatCode>0</c:formatCode>
                <c:ptCount val="3"/>
                <c:pt idx="0">
                  <c:v>0</c:v>
                </c:pt>
                <c:pt idx="1">
                  <c:v>0</c:v>
                </c:pt>
                <c:pt idx="2">
                  <c:v>0</c:v>
                </c:pt>
              </c:numCache>
            </c:numRef>
          </c:val>
          <c:extLst>
            <c:ext xmlns:c16="http://schemas.microsoft.com/office/drawing/2014/chart" uri="{C3380CC4-5D6E-409C-BE32-E72D297353CC}">
              <c16:uniqueId val="{00000002-C914-46E8-887B-D9DC024959DF}"/>
            </c:ext>
          </c:extLst>
        </c:ser>
        <c:ser>
          <c:idx val="7"/>
          <c:order val="3"/>
          <c:tx>
            <c:strRef>
              <c:f>'Schooloverzicht OC'!$I$10</c:f>
              <c:strCache>
                <c:ptCount val="1"/>
                <c:pt idx="0">
                  <c:v>E4</c:v>
                </c:pt>
              </c:strCache>
            </c:strRef>
          </c:tx>
          <c:invertIfNegative val="0"/>
          <c:val>
            <c:numRef>
              <c:f>'Schooloverzicht OC'!$L$11:$L$13</c:f>
              <c:numCache>
                <c:formatCode>0</c:formatCode>
                <c:ptCount val="3"/>
                <c:pt idx="0">
                  <c:v>0</c:v>
                </c:pt>
                <c:pt idx="1">
                  <c:v>0</c:v>
                </c:pt>
                <c:pt idx="2">
                  <c:v>0</c:v>
                </c:pt>
              </c:numCache>
            </c:numRef>
          </c:val>
          <c:extLst>
            <c:ext xmlns:c16="http://schemas.microsoft.com/office/drawing/2014/chart" uri="{C3380CC4-5D6E-409C-BE32-E72D297353CC}">
              <c16:uniqueId val="{00000003-C914-46E8-887B-D9DC024959DF}"/>
            </c:ext>
          </c:extLst>
        </c:ser>
        <c:ser>
          <c:idx val="2"/>
          <c:order val="4"/>
          <c:tx>
            <c:strRef>
              <c:f>'Schooloverzicht OC'!$A$15</c:f>
              <c:strCache>
                <c:ptCount val="1"/>
                <c:pt idx="0">
                  <c:v>M5</c:v>
                </c:pt>
              </c:strCache>
            </c:strRef>
          </c:tx>
          <c:invertIfNegative val="0"/>
          <c:val>
            <c:numRef>
              <c:f>'Schooloverzicht OC'!$D$16:$D$18</c:f>
              <c:numCache>
                <c:formatCode>0</c:formatCode>
                <c:ptCount val="3"/>
                <c:pt idx="0">
                  <c:v>0</c:v>
                </c:pt>
                <c:pt idx="1">
                  <c:v>0</c:v>
                </c:pt>
                <c:pt idx="2">
                  <c:v>0</c:v>
                </c:pt>
              </c:numCache>
            </c:numRef>
          </c:val>
          <c:extLst>
            <c:ext xmlns:c16="http://schemas.microsoft.com/office/drawing/2014/chart" uri="{C3380CC4-5D6E-409C-BE32-E72D297353CC}">
              <c16:uniqueId val="{00000004-C914-46E8-887B-D9DC024959DF}"/>
            </c:ext>
          </c:extLst>
        </c:ser>
        <c:ser>
          <c:idx val="8"/>
          <c:order val="5"/>
          <c:tx>
            <c:strRef>
              <c:f>'Schooloverzicht OC'!$I$15</c:f>
              <c:strCache>
                <c:ptCount val="1"/>
              </c:strCache>
            </c:strRef>
          </c:tx>
          <c:invertIfNegative val="0"/>
          <c:val>
            <c:numRef>
              <c:f>'Schooloverzicht OC'!$L$16:$L$18</c:f>
              <c:numCache>
                <c:formatCode>General</c:formatCode>
                <c:ptCount val="3"/>
              </c:numCache>
            </c:numRef>
          </c:val>
          <c:extLst>
            <c:ext xmlns:c16="http://schemas.microsoft.com/office/drawing/2014/chart" uri="{C3380CC4-5D6E-409C-BE32-E72D297353CC}">
              <c16:uniqueId val="{00000005-C914-46E8-887B-D9DC024959DF}"/>
            </c:ext>
          </c:extLst>
        </c:ser>
        <c:ser>
          <c:idx val="3"/>
          <c:order val="6"/>
          <c:tx>
            <c:strRef>
              <c:f>'Schooloverzicht OC'!$A$20</c:f>
              <c:strCache>
                <c:ptCount val="1"/>
                <c:pt idx="0">
                  <c:v>M6</c:v>
                </c:pt>
              </c:strCache>
            </c:strRef>
          </c:tx>
          <c:invertIfNegative val="0"/>
          <c:val>
            <c:numRef>
              <c:f>'Schooloverzicht OC'!$D$21:$D$23</c:f>
              <c:numCache>
                <c:formatCode>0</c:formatCode>
                <c:ptCount val="3"/>
                <c:pt idx="0">
                  <c:v>0</c:v>
                </c:pt>
                <c:pt idx="1">
                  <c:v>0</c:v>
                </c:pt>
                <c:pt idx="2">
                  <c:v>0</c:v>
                </c:pt>
              </c:numCache>
            </c:numRef>
          </c:val>
          <c:extLst>
            <c:ext xmlns:c16="http://schemas.microsoft.com/office/drawing/2014/chart" uri="{C3380CC4-5D6E-409C-BE32-E72D297353CC}">
              <c16:uniqueId val="{00000006-C914-46E8-887B-D9DC024959DF}"/>
            </c:ext>
          </c:extLst>
        </c:ser>
        <c:ser>
          <c:idx val="9"/>
          <c:order val="7"/>
          <c:tx>
            <c:strRef>
              <c:f>'Schooloverzicht OC'!$I$20</c:f>
              <c:strCache>
                <c:ptCount val="1"/>
              </c:strCache>
            </c:strRef>
          </c:tx>
          <c:invertIfNegative val="0"/>
          <c:val>
            <c:numRef>
              <c:f>'Schooloverzicht OC'!$L$21:$L$23</c:f>
              <c:numCache>
                <c:formatCode>General</c:formatCode>
                <c:ptCount val="3"/>
              </c:numCache>
            </c:numRef>
          </c:val>
          <c:extLst>
            <c:ext xmlns:c16="http://schemas.microsoft.com/office/drawing/2014/chart" uri="{C3380CC4-5D6E-409C-BE32-E72D297353CC}">
              <c16:uniqueId val="{00000007-C914-46E8-887B-D9DC024959DF}"/>
            </c:ext>
          </c:extLst>
        </c:ser>
        <c:ser>
          <c:idx val="4"/>
          <c:order val="8"/>
          <c:tx>
            <c:strRef>
              <c:f>'Schooloverzicht OC'!$A$25</c:f>
              <c:strCache>
                <c:ptCount val="1"/>
                <c:pt idx="0">
                  <c:v>M7</c:v>
                </c:pt>
              </c:strCache>
            </c:strRef>
          </c:tx>
          <c:invertIfNegative val="0"/>
          <c:val>
            <c:numRef>
              <c:f>'Schooloverzicht OC'!$D$26:$D$28</c:f>
              <c:numCache>
                <c:formatCode>0</c:formatCode>
                <c:ptCount val="3"/>
                <c:pt idx="0">
                  <c:v>0</c:v>
                </c:pt>
                <c:pt idx="1">
                  <c:v>0</c:v>
                </c:pt>
                <c:pt idx="2">
                  <c:v>0</c:v>
                </c:pt>
              </c:numCache>
            </c:numRef>
          </c:val>
          <c:extLst>
            <c:ext xmlns:c16="http://schemas.microsoft.com/office/drawing/2014/chart" uri="{C3380CC4-5D6E-409C-BE32-E72D297353CC}">
              <c16:uniqueId val="{00000008-C914-46E8-887B-D9DC024959DF}"/>
            </c:ext>
          </c:extLst>
        </c:ser>
        <c:ser>
          <c:idx val="10"/>
          <c:order val="9"/>
          <c:tx>
            <c:strRef>
              <c:f>'Schooloverzicht OC'!$I$25</c:f>
              <c:strCache>
                <c:ptCount val="1"/>
                <c:pt idx="0">
                  <c:v>B8</c:v>
                </c:pt>
              </c:strCache>
            </c:strRef>
          </c:tx>
          <c:invertIfNegative val="0"/>
          <c:val>
            <c:numRef>
              <c:f>'Schooloverzicht OC'!$L$26:$L$28</c:f>
              <c:numCache>
                <c:formatCode>0</c:formatCode>
                <c:ptCount val="3"/>
                <c:pt idx="0">
                  <c:v>0</c:v>
                </c:pt>
                <c:pt idx="1">
                  <c:v>0</c:v>
                </c:pt>
                <c:pt idx="2">
                  <c:v>0</c:v>
                </c:pt>
              </c:numCache>
            </c:numRef>
          </c:val>
          <c:extLst>
            <c:ext xmlns:c16="http://schemas.microsoft.com/office/drawing/2014/chart" uri="{C3380CC4-5D6E-409C-BE32-E72D297353CC}">
              <c16:uniqueId val="{00000009-C914-46E8-887B-D9DC024959DF}"/>
            </c:ext>
          </c:extLst>
        </c:ser>
        <c:ser>
          <c:idx val="5"/>
          <c:order val="10"/>
          <c:tx>
            <c:strRef>
              <c:f>'Schooloverzicht OC'!$A$30</c:f>
              <c:strCache>
                <c:ptCount val="1"/>
                <c:pt idx="0">
                  <c:v>M8</c:v>
                </c:pt>
              </c:strCache>
            </c:strRef>
          </c:tx>
          <c:invertIfNegative val="0"/>
          <c:val>
            <c:numRef>
              <c:f>'Schooloverzicht OC'!$D$31:$D$33</c:f>
              <c:numCache>
                <c:formatCode>0</c:formatCode>
                <c:ptCount val="3"/>
                <c:pt idx="0">
                  <c:v>0</c:v>
                </c:pt>
                <c:pt idx="1">
                  <c:v>0</c:v>
                </c:pt>
                <c:pt idx="2">
                  <c:v>0</c:v>
                </c:pt>
              </c:numCache>
            </c:numRef>
          </c:val>
          <c:extLst>
            <c:ext xmlns:c16="http://schemas.microsoft.com/office/drawing/2014/chart" uri="{C3380CC4-5D6E-409C-BE32-E72D297353CC}">
              <c16:uniqueId val="{0000000A-C914-46E8-887B-D9DC024959DF}"/>
            </c:ext>
          </c:extLst>
        </c:ser>
        <c:dLbls>
          <c:showLegendKey val="0"/>
          <c:showVal val="0"/>
          <c:showCatName val="0"/>
          <c:showSerName val="0"/>
          <c:showPercent val="0"/>
          <c:showBubbleSize val="0"/>
        </c:dLbls>
        <c:gapWidth val="150"/>
        <c:axId val="205152720"/>
        <c:axId val="206738904"/>
      </c:barChart>
      <c:catAx>
        <c:axId val="205152720"/>
        <c:scaling>
          <c:orientation val="minMax"/>
        </c:scaling>
        <c:delete val="0"/>
        <c:axPos val="b"/>
        <c:numFmt formatCode="General" sourceLinked="1"/>
        <c:majorTickMark val="none"/>
        <c:minorTickMark val="none"/>
        <c:tickLblPos val="nextTo"/>
        <c:crossAx val="206738904"/>
        <c:crosses val="autoZero"/>
        <c:auto val="1"/>
        <c:lblAlgn val="ctr"/>
        <c:lblOffset val="100"/>
        <c:noMultiLvlLbl val="0"/>
      </c:catAx>
      <c:valAx>
        <c:axId val="206738904"/>
        <c:scaling>
          <c:orientation val="minMax"/>
          <c:max val="230"/>
          <c:min val="170"/>
        </c:scaling>
        <c:delete val="0"/>
        <c:axPos val="l"/>
        <c:majorGridlines/>
        <c:numFmt formatCode="General" sourceLinked="1"/>
        <c:majorTickMark val="none"/>
        <c:minorTickMark val="none"/>
        <c:tickLblPos val="nextTo"/>
        <c:crossAx val="205152720"/>
        <c:crosses val="autoZero"/>
        <c:crossBetween val="between"/>
        <c:majorUnit val="10"/>
        <c:minorUnit val="10"/>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238124</xdr:colOff>
      <xdr:row>10</xdr:row>
      <xdr:rowOff>61911</xdr:rowOff>
    </xdr:from>
    <xdr:to>
      <xdr:col>25</xdr:col>
      <xdr:colOff>257174</xdr:colOff>
      <xdr:row>27</xdr:row>
      <xdr:rowOff>66674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133349</xdr:rowOff>
    </xdr:from>
    <xdr:to>
      <xdr:col>11</xdr:col>
      <xdr:colOff>533400</xdr:colOff>
      <xdr:row>68</xdr:row>
      <xdr:rowOff>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 customWidth="1"/>
    <col min="53" max="53" width="7.5703125" customWidth="1"/>
    <col min="54" max="54" width="8.42578125" customWidth="1"/>
    <col min="55" max="55" width="1.5703125" customWidth="1"/>
  </cols>
  <sheetData>
    <row r="1" spans="1:55" ht="18" customHeight="1" x14ac:dyDescent="0.2">
      <c r="B1" s="8" t="s">
        <v>2</v>
      </c>
      <c r="C1" s="263" t="s">
        <v>66</v>
      </c>
      <c r="D1" s="264"/>
      <c r="E1" s="264"/>
      <c r="F1" s="264"/>
      <c r="G1" s="264"/>
      <c r="H1" s="264"/>
      <c r="I1" s="264"/>
      <c r="J1" s="264"/>
      <c r="K1" s="264"/>
      <c r="L1" s="264"/>
      <c r="M1" s="264"/>
      <c r="N1" s="265"/>
      <c r="O1" s="16"/>
      <c r="P1" s="7"/>
      <c r="Q1" s="57" t="s">
        <v>21</v>
      </c>
    </row>
    <row r="2" spans="1:55" ht="18" customHeight="1" x14ac:dyDescent="0.2">
      <c r="B2" s="8" t="s">
        <v>3</v>
      </c>
      <c r="C2" s="263" t="s">
        <v>43</v>
      </c>
      <c r="D2" s="264"/>
      <c r="E2" s="264"/>
      <c r="F2" s="264"/>
      <c r="G2" s="264"/>
      <c r="H2" s="264"/>
      <c r="I2" s="264"/>
      <c r="J2" s="264"/>
      <c r="K2" s="264"/>
      <c r="L2" s="264"/>
      <c r="M2" s="264"/>
      <c r="N2" s="265"/>
      <c r="O2" s="16"/>
      <c r="P2" s="7"/>
    </row>
    <row r="3" spans="1:55"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5"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5" ht="12" customHeight="1" x14ac:dyDescent="0.15">
      <c r="B5" s="8" t="s">
        <v>5</v>
      </c>
      <c r="C5" s="67">
        <v>40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5"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5"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72</v>
      </c>
    </row>
    <row r="8" spans="1:55" ht="12" customHeight="1" thickTop="1" x14ac:dyDescent="0.15">
      <c r="A8" s="5">
        <f t="shared" ref="A8:A71" si="0">IF(I8="A",25,IF(I8="B",25,IF(I8="C",25,IF(I8="D",15,IF(I8="E",10,0)))))</f>
        <v>0</v>
      </c>
      <c r="B8" s="5">
        <f t="shared" ref="B8:B71" si="1">IF(G8="I",20,IF(G8="II",20,IF(G8="III",20,IF(G8="IV",20,IF(G8="V",20,0)))))</f>
        <v>0</v>
      </c>
      <c r="C8" s="14">
        <f>C5</f>
        <v>40</v>
      </c>
      <c r="F8" s="304">
        <f>VLOOKUP(C8,Blad1!$A:$B,2,0)</f>
        <v>230</v>
      </c>
      <c r="G8" s="65" t="str">
        <f>IF(C8=10,"I",IF(C8=2,"II",IF(C8=-5,"III",IF(C8=-13,"IV",IF(C8=-50,"V","")))))</f>
        <v/>
      </c>
      <c r="H8" s="4" t="str">
        <f>IF(G8="I",$K8,IF(G8="II",$K8-SUM(H7:H$8),IF(G8="III",$K8-SUM(H7:H$8),IF(G8="IV",$K8-SUM(H7:H$8),IF(G8="V",1-SUM(H7:H$8)," ")))))</f>
        <v xml:space="preserve"> </v>
      </c>
      <c r="I8" s="66" t="str">
        <f>IF(C8=9,"A",IF(C8=-2,"B",IF(C8=-13,"C",IF(C8=-22,"D",IF(C8=-50,"E","")))))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40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40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c r="AW8" s="69"/>
      <c r="BC8" s="69"/>
    </row>
    <row r="9" spans="1:55" ht="12" customHeight="1" x14ac:dyDescent="0.15">
      <c r="A9" s="5">
        <f t="shared" si="0"/>
        <v>0</v>
      </c>
      <c r="B9" s="5">
        <f t="shared" si="1"/>
        <v>0</v>
      </c>
      <c r="C9" s="14">
        <f t="shared" ref="C9:C72" si="16">C8-1</f>
        <v>39</v>
      </c>
      <c r="E9" s="56"/>
      <c r="F9" s="304">
        <f>VLOOKUP(C9,Blad1!$A:$B,2,0)</f>
        <v>230</v>
      </c>
      <c r="G9" s="65" t="str">
        <f t="shared" ref="G9:G72" si="17">IF(C9=10,"I",IF(C9=2,"II",IF(C9=-5,"III",IF(C9=-13,"IV",IF(C9=-50,"V","")))))</f>
        <v/>
      </c>
      <c r="H9" s="4" t="str">
        <f>IF(G9="I",$K9,IF(G9="II",$K9-SUM(H8:H$8),IF(G9="III",$K9-SUM(H8:H$8),IF(G9="IV",$K9-SUM(H8:H$8),IF(G9="V",1-SUM(H8:H$8)," ")))))</f>
        <v xml:space="preserve"> </v>
      </c>
      <c r="I9" s="66" t="str">
        <f t="shared" ref="I9:I72" si="18">IF(C9=9,"A",IF(C9=-2,"B",IF(C9=-13,"C",IF(C9=-22,"D",IF(C9=-50,"E","")))))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39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39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c r="AW9" s="69"/>
      <c r="BC9" s="69"/>
    </row>
    <row r="10" spans="1:55" ht="12" customHeight="1" x14ac:dyDescent="0.15">
      <c r="A10" s="5">
        <f t="shared" si="0"/>
        <v>0</v>
      </c>
      <c r="B10" s="5">
        <f t="shared" si="1"/>
        <v>0</v>
      </c>
      <c r="C10" s="14">
        <f t="shared" si="16"/>
        <v>38</v>
      </c>
      <c r="E10" s="56"/>
      <c r="F10" s="304">
        <f>VLOOKUP(C10,Blad1!$A:$B,2,0)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38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38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10</v>
      </c>
      <c r="AT10" s="114">
        <f>AU10*AT$14</f>
        <v>0</v>
      </c>
      <c r="AU10" s="115">
        <f>AV10</f>
        <v>0</v>
      </c>
      <c r="AV10" s="118">
        <f>IF($U3=0,0,VLOOKUP("I",$G:$S,5,FALSE))</f>
        <v>0</v>
      </c>
      <c r="AW10" s="69"/>
      <c r="BC10" s="69"/>
    </row>
    <row r="11" spans="1:55" ht="12" customHeight="1" x14ac:dyDescent="0.15">
      <c r="A11" s="5">
        <f t="shared" si="0"/>
        <v>0</v>
      </c>
      <c r="B11" s="5">
        <f t="shared" si="1"/>
        <v>0</v>
      </c>
      <c r="C11" s="14">
        <f t="shared" si="16"/>
        <v>37</v>
      </c>
      <c r="E11" s="56"/>
      <c r="F11" s="304">
        <f>VLOOKUP(C11,Blad1!$A:$B,2,0)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37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37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-13</v>
      </c>
      <c r="AT11" s="114">
        <f>AU11*AT$14</f>
        <v>0</v>
      </c>
      <c r="AU11" s="115">
        <f>AV11-AV10</f>
        <v>0</v>
      </c>
      <c r="AV11" s="118">
        <f>IF($U4=0,0,VLOOKUP("IV",$G:$S,5,FALSE))</f>
        <v>0</v>
      </c>
      <c r="AW11" s="69"/>
      <c r="BC11" s="69"/>
    </row>
    <row r="12" spans="1:55" ht="12" customHeight="1" x14ac:dyDescent="0.15">
      <c r="A12" s="5">
        <f t="shared" si="0"/>
        <v>0</v>
      </c>
      <c r="B12" s="5">
        <f t="shared" si="1"/>
        <v>0</v>
      </c>
      <c r="C12" s="14">
        <f t="shared" si="16"/>
        <v>36</v>
      </c>
      <c r="E12" s="56"/>
      <c r="F12" s="304">
        <f>VLOOKUP(C12,Blad1!$A:$B,2,0)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36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36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-50</v>
      </c>
      <c r="AT12" s="114">
        <f>AU12*AT$14</f>
        <v>0</v>
      </c>
      <c r="AU12" s="115">
        <f>AV12-AV11</f>
        <v>0</v>
      </c>
      <c r="AV12" s="118">
        <f>IF($U5=0,0,VLOOKUP("V",$G:$S,5,FALSE))</f>
        <v>0</v>
      </c>
      <c r="AW12" s="69"/>
      <c r="BC12" s="69"/>
    </row>
    <row r="13" spans="1:55" ht="12" customHeight="1" x14ac:dyDescent="0.15">
      <c r="A13" s="5">
        <f t="shared" si="0"/>
        <v>0</v>
      </c>
      <c r="B13" s="5">
        <f t="shared" si="1"/>
        <v>0</v>
      </c>
      <c r="C13" s="14">
        <f t="shared" si="16"/>
        <v>35</v>
      </c>
      <c r="E13" s="56"/>
      <c r="F13" s="304">
        <f>VLOOKUP(C13,Blad1!$A:$B,2,0)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35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35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c r="AW13" s="69"/>
      <c r="BC13" s="69"/>
    </row>
    <row r="14" spans="1:55" ht="12" customHeight="1" thickBot="1" x14ac:dyDescent="0.2">
      <c r="A14" s="5">
        <f t="shared" si="0"/>
        <v>0</v>
      </c>
      <c r="B14" s="5">
        <f t="shared" si="1"/>
        <v>0</v>
      </c>
      <c r="C14" s="14">
        <f t="shared" si="16"/>
        <v>34</v>
      </c>
      <c r="E14" s="56"/>
      <c r="F14" s="304">
        <f>VLOOKUP(C14,Blad1!$A:$B,2,0)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34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34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c r="AW14" s="69"/>
      <c r="BC14" s="69"/>
    </row>
    <row r="15" spans="1:55" ht="12" customHeight="1" thickTop="1" thickBot="1" x14ac:dyDescent="0.2">
      <c r="A15" s="5">
        <f t="shared" si="0"/>
        <v>0</v>
      </c>
      <c r="B15" s="5">
        <f t="shared" si="1"/>
        <v>0</v>
      </c>
      <c r="C15" s="14">
        <f t="shared" si="16"/>
        <v>33</v>
      </c>
      <c r="F15" s="304">
        <f>VLOOKUP(C15,Blad1!$A:$B,2,0)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33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33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c r="AW15" s="105"/>
      <c r="AX15" s="105"/>
    </row>
    <row r="16" spans="1:55" ht="12" customHeight="1" thickTop="1" thickBot="1" x14ac:dyDescent="0.2">
      <c r="A16" s="5">
        <f t="shared" si="0"/>
        <v>0</v>
      </c>
      <c r="B16" s="5">
        <f t="shared" si="1"/>
        <v>0</v>
      </c>
      <c r="C16" s="14">
        <f t="shared" si="16"/>
        <v>32</v>
      </c>
      <c r="E16" s="56"/>
      <c r="F16" s="304">
        <f>VLOOKUP(C16,Blad1!$A:$B,2,0)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32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32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101"/>
      <c r="AY16" s="28" t="s">
        <v>9</v>
      </c>
      <c r="AZ16" s="28"/>
      <c r="BA16" s="28"/>
      <c r="BB16" s="29"/>
    </row>
    <row r="17" spans="1:55" ht="12" customHeight="1" thickTop="1" x14ac:dyDescent="0.15">
      <c r="A17" s="5">
        <f t="shared" si="0"/>
        <v>0</v>
      </c>
      <c r="B17" s="5">
        <f t="shared" si="1"/>
        <v>0</v>
      </c>
      <c r="C17" s="14">
        <f t="shared" si="16"/>
        <v>31</v>
      </c>
      <c r="F17" s="304">
        <f>VLOOKUP(C17,Blad1!$A:$B,2,0)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31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31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30</v>
      </c>
      <c r="E18" s="56"/>
      <c r="F18" s="304">
        <f>VLOOKUP(C18,Blad1!$A:$B,2,0)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30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30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29</v>
      </c>
      <c r="F19" s="304">
        <f>VLOOKUP(C19,Blad1!$A:$B,2,0)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29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28</v>
      </c>
      <c r="F20" s="304">
        <f>VLOOKUP(C20,Blad1!$A:$B,2,0)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28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27</v>
      </c>
      <c r="E21" s="56"/>
      <c r="F21" s="304">
        <f>VLOOKUP(C21,Blad1!$A:$B,2,0)</f>
        <v>229</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229</v>
      </c>
      <c r="S21" s="12">
        <f t="shared" si="4"/>
        <v>27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26</v>
      </c>
      <c r="E22" s="56"/>
      <c r="F22" s="304">
        <f>VLOOKUP(C22,Blad1!$A:$B,2,0)</f>
        <v>228</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228</v>
      </c>
      <c r="S22" s="12">
        <f t="shared" si="4"/>
        <v>26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25</v>
      </c>
      <c r="E23" s="56"/>
      <c r="F23" s="304">
        <f>VLOOKUP(C23,Blad1!$A:$B,2,0)</f>
        <v>227</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227</v>
      </c>
      <c r="S23" s="12">
        <f t="shared" si="4"/>
        <v>25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24</v>
      </c>
      <c r="F24" s="304">
        <f>VLOOKUP(C24,Blad1!$A:$B,2,0)</f>
        <v>226</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226</v>
      </c>
      <c r="S24" s="12">
        <f t="shared" si="4"/>
        <v>24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24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23</v>
      </c>
      <c r="E25" s="56"/>
      <c r="F25" s="304">
        <f>VLOOKUP(C25,Blad1!$A:$B,2,0)</f>
        <v>225</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225</v>
      </c>
      <c r="S25" s="12">
        <f t="shared" si="4"/>
        <v>23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23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22</v>
      </c>
      <c r="F26" s="304">
        <f>VLOOKUP(C26,Blad1!$A:$B,2,0)</f>
        <v>224</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224</v>
      </c>
      <c r="S26" s="12">
        <f t="shared" si="4"/>
        <v>22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22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21</v>
      </c>
      <c r="F27" s="304">
        <f>VLOOKUP(C27,Blad1!$A:$B,2,0)</f>
        <v>223</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223</v>
      </c>
      <c r="S27" s="12">
        <f t="shared" si="4"/>
        <v>21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21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20</v>
      </c>
      <c r="F28" s="304">
        <f>VLOOKUP(C28,Blad1!$A:$B,2,0)</f>
        <v>222</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222</v>
      </c>
      <c r="S28" s="12">
        <f t="shared" si="4"/>
        <v>20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20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19</v>
      </c>
      <c r="F29" s="304">
        <f>VLOOKUP(C29,Blad1!$A:$B,2,0)</f>
        <v>221</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221</v>
      </c>
      <c r="S29" s="12">
        <f t="shared" si="4"/>
        <v>19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v>
      </c>
      <c r="E30" s="56"/>
      <c r="F30" s="304">
        <f>VLOOKUP(C30,Blad1!$A:$B,2,0)</f>
        <v>220</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220</v>
      </c>
      <c r="S30" s="12">
        <f t="shared" si="4"/>
        <v>18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17</v>
      </c>
      <c r="F31" s="304">
        <f>VLOOKUP(C31,Blad1!$A:$B,2,0)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17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16</v>
      </c>
      <c r="F32" s="304">
        <f>VLOOKUP(C32,Blad1!$A:$B,2,0)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16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v>
      </c>
      <c r="F33" s="304">
        <f>VLOOKUP(C33,Blad1!$A:$B,2,0)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15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14</v>
      </c>
      <c r="F34" s="304">
        <f>VLOOKUP(C34,Blad1!$A:$B,2,0)</f>
        <v>216</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216</v>
      </c>
      <c r="S34" s="12">
        <f t="shared" si="4"/>
        <v>14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v>
      </c>
      <c r="F35" s="304">
        <f>VLOOKUP(C35,Blad1!$A:$B,2,0)</f>
        <v>216</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216</v>
      </c>
      <c r="S35" s="12">
        <f t="shared" si="4"/>
        <v>13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0</v>
      </c>
      <c r="C36" s="14">
        <f t="shared" si="16"/>
        <v>12</v>
      </c>
      <c r="F36" s="304">
        <f>VLOOKUP(C36,Blad1!$A:$B,2,0)</f>
        <v>215</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215</v>
      </c>
      <c r="S36" s="12">
        <f t="shared" si="4"/>
        <v>12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11</v>
      </c>
      <c r="F37" s="304">
        <f>VLOOKUP(C37,Blad1!$A:$B,2,0)</f>
        <v>214</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214</v>
      </c>
      <c r="S37" s="12">
        <f t="shared" si="4"/>
        <v>11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20</v>
      </c>
      <c r="C38" s="14">
        <f t="shared" si="16"/>
        <v>10</v>
      </c>
      <c r="F38" s="304">
        <f>VLOOKUP(C38,Blad1!$A:$B,2,0)</f>
        <v>213</v>
      </c>
      <c r="G38" s="65" t="str">
        <f t="shared" si="17"/>
        <v>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213</v>
      </c>
      <c r="S38" s="12">
        <f t="shared" si="4"/>
        <v>10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25</v>
      </c>
      <c r="B39" s="5">
        <f t="shared" si="1"/>
        <v>0</v>
      </c>
      <c r="C39" s="14">
        <f t="shared" si="16"/>
        <v>9</v>
      </c>
      <c r="F39" s="304">
        <f>VLOOKUP(C39,Blad1!$A:$B,2,0)</f>
        <v>212</v>
      </c>
      <c r="G39" s="65" t="str">
        <f t="shared" si="17"/>
        <v/>
      </c>
      <c r="H39" s="4" t="str">
        <f>IF(G39="I",$K39,IF(G39="II",$K39-SUM(H$8:H38),IF(G39="III",$K39-SUM(H$8:H38),IF(G39="IV",$K39-SUM(H$8:H38),IF(G39="V",1-SUM(H$8:H38)," ")))))</f>
        <v xml:space="preserve"> </v>
      </c>
      <c r="I39" s="66" t="str">
        <f t="shared" si="18"/>
        <v>A</v>
      </c>
      <c r="J39" s="43">
        <f>IF(I39="A",$K39,IF(I39="B",$K39-SUM(J$8:J38),IF(I39="C",$K39-SUM(J$8:J38),IF(I39="D",$K39-SUM(J$8:J38),IF(I39="E",1-SUM(J$8:J38)," ")))))</f>
        <v>0</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212</v>
      </c>
      <c r="S39" s="12">
        <f t="shared" si="4"/>
        <v>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8</v>
      </c>
      <c r="F40" s="304">
        <f>VLOOKUP(C40,Blad1!$A:$B,2,0)</f>
        <v>211</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211</v>
      </c>
      <c r="S40" s="12">
        <f t="shared" si="4"/>
        <v>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7</v>
      </c>
      <c r="F41" s="304">
        <f>VLOOKUP(C41,Blad1!$A:$B,2,0)</f>
        <v>210</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210</v>
      </c>
      <c r="S41" s="12">
        <f t="shared" si="4"/>
        <v>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6</v>
      </c>
      <c r="F42" s="304">
        <f>VLOOKUP(C42,Blad1!$A:$B,2,0)</f>
        <v>209</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209</v>
      </c>
      <c r="S42" s="12">
        <f t="shared" si="4"/>
        <v>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5</v>
      </c>
      <c r="F43" s="304">
        <f>VLOOKUP(C43,Blad1!$A:$B,2,0)</f>
        <v>208</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208</v>
      </c>
      <c r="S43" s="12">
        <f t="shared" si="4"/>
        <v>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4</v>
      </c>
      <c r="F44" s="304">
        <f>VLOOKUP(C44,Blad1!$A:$B,2,0)</f>
        <v>207</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207</v>
      </c>
      <c r="S44" s="12">
        <f t="shared" si="4"/>
        <v>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v>
      </c>
      <c r="F45" s="304">
        <f>VLOOKUP(C45,Blad1!$A:$B,2,0)</f>
        <v>206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206</v>
      </c>
      <c r="S45" s="12">
        <f t="shared" si="4"/>
        <v>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20</v>
      </c>
      <c r="C46" s="14">
        <f t="shared" si="16"/>
        <v>2</v>
      </c>
      <c r="F46" s="304">
        <f>VLOOKUP(C46,Blad1!$A:$B,2,0)</f>
        <v>204</v>
      </c>
      <c r="G46" s="65" t="str">
        <f t="shared" si="17"/>
        <v>II</v>
      </c>
      <c r="H46" s="4">
        <f>IF(G46="I",$K46,IF(G46="II",$K46-SUM(H$8:H45),IF(G46="III",$K46-SUM(H$8:H45),IF(G46="IV",$K46-SUM(H$8:H45),IF(G46="V",1-SUM(H$8:H45)," ")))))</f>
        <v>0</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204</v>
      </c>
      <c r="S46" s="12">
        <f t="shared" si="4"/>
        <v>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v>
      </c>
      <c r="F47" s="304">
        <f>VLOOKUP(C47,Blad1!$A:$B,2,0)</f>
        <v>203</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203</v>
      </c>
      <c r="S47" s="12">
        <f t="shared" si="4"/>
        <v>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0</v>
      </c>
      <c r="F48" s="304">
        <f>VLOOKUP(C48,Blad1!$A:$B,2,0)</f>
        <v>202</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202</v>
      </c>
      <c r="S48" s="12">
        <f t="shared" si="4"/>
        <v>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v>
      </c>
      <c r="F49" s="304">
        <f>VLOOKUP(C49,Blad1!$A:$B,2,0)</f>
        <v>201</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201</v>
      </c>
      <c r="S49" s="12">
        <f t="shared" si="4"/>
        <v>-1</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25</v>
      </c>
      <c r="B50" s="5">
        <f t="shared" si="1"/>
        <v>0</v>
      </c>
      <c r="C50" s="14">
        <f t="shared" si="16"/>
        <v>-2</v>
      </c>
      <c r="F50" s="304">
        <f>VLOOKUP(C50,Blad1!$A:$B,2,0)</f>
        <v>200</v>
      </c>
      <c r="G50" s="65" t="str">
        <f t="shared" si="17"/>
        <v/>
      </c>
      <c r="H50" s="4" t="str">
        <f>IF(G50="I",$K50,IF(G50="II",$K50-SUM(H$8:H49),IF(G50="III",$K50-SUM(H$8:H49),IF(G50="IV",$K50-SUM(H$8:H49),IF(G50="V",1-SUM(H$8:H49)," ")))))</f>
        <v xml:space="preserve"> </v>
      </c>
      <c r="I50" s="66" t="str">
        <f t="shared" si="18"/>
        <v>B</v>
      </c>
      <c r="J50" s="43">
        <f>IF(I50="A",$K50,IF(I50="B",$K50-SUM(J$8:J49),IF(I50="C",$K50-SUM(J$8:J49),IF(I50="D",$K50-SUM(J$8:J49),IF(I50="E",1-SUM(J$8:J49)," ")))))</f>
        <v>0</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200</v>
      </c>
      <c r="S50" s="12">
        <f t="shared" si="4"/>
        <v>-2</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-3</v>
      </c>
      <c r="F51" s="304">
        <f>VLOOKUP(C51,Blad1!$A:$B,2,0)</f>
        <v>198</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198</v>
      </c>
      <c r="S51" s="12">
        <f t="shared" si="4"/>
        <v>-3</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-3</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v>
      </c>
      <c r="F52" s="304">
        <f>VLOOKUP(C52,Blad1!$A:$B,2,0)</f>
        <v>197</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197</v>
      </c>
      <c r="S52" s="12">
        <f t="shared" si="4"/>
        <v>-4</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20</v>
      </c>
      <c r="C53" s="14">
        <f t="shared" si="16"/>
        <v>-5</v>
      </c>
      <c r="F53" s="304">
        <f>VLOOKUP(C53,Blad1!$A:$B,2,0)</f>
        <v>196</v>
      </c>
      <c r="G53" s="65" t="str">
        <f t="shared" si="17"/>
        <v>III</v>
      </c>
      <c r="H53" s="4">
        <f>IF(G53="I",$K53,IF(G53="II",$K53-SUM(H$8:H52),IF(G53="III",$K53-SUM(H$8:H52),IF(G53="IV",$K53-SUM(H$8:H52),IF(G53="V",1-SUM(H$8:H52)," ")))))</f>
        <v>0</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196</v>
      </c>
      <c r="S53" s="12">
        <f t="shared" si="4"/>
        <v>-5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-6</v>
      </c>
      <c r="F54" s="304">
        <f>VLOOKUP(C54,Blad1!$A:$B,2,0)</f>
        <v>195</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195</v>
      </c>
      <c r="S54" s="12">
        <f t="shared" si="4"/>
        <v>-6</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-6</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-7</v>
      </c>
      <c r="F55" s="304">
        <f>VLOOKUP(C55,Blad1!$A:$B,2,0)</f>
        <v>194</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194</v>
      </c>
      <c r="S55" s="12">
        <f t="shared" si="4"/>
        <v>-7</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-7</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-8</v>
      </c>
      <c r="F56" s="304">
        <f>VLOOKUP(C56,Blad1!$A:$B,2,0)</f>
        <v>193</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193</v>
      </c>
      <c r="S56" s="12">
        <f t="shared" si="4"/>
        <v>-8</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-8</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-9</v>
      </c>
      <c r="F57" s="304">
        <f>VLOOKUP(C57,Blad1!$A:$B,2,0)</f>
        <v>192</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192</v>
      </c>
      <c r="S57" s="12">
        <f t="shared" si="4"/>
        <v>-9</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-9</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-10</v>
      </c>
      <c r="F58" s="304">
        <f>VLOOKUP(C58,Blad1!$A:$B,2,0)</f>
        <v>191</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191</v>
      </c>
      <c r="S58" s="12">
        <f t="shared" si="4"/>
        <v>-10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-11</v>
      </c>
      <c r="F59" s="304">
        <f>VLOOKUP(C59,Blad1!$A:$B,2,0)</f>
        <v>190</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190</v>
      </c>
      <c r="S59" s="12">
        <f t="shared" si="4"/>
        <v>-11</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-11</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v>
      </c>
      <c r="F60" s="304">
        <f>VLOOKUP(C60,Blad1!$A:$B,2,0)</f>
        <v>188</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188</v>
      </c>
      <c r="S60" s="12">
        <f t="shared" si="4"/>
        <v>-12</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25</v>
      </c>
      <c r="B61" s="5">
        <f t="shared" si="1"/>
        <v>20</v>
      </c>
      <c r="C61" s="14">
        <f t="shared" si="16"/>
        <v>-13</v>
      </c>
      <c r="F61" s="304">
        <f>VLOOKUP(C61,Blad1!$A:$B,2,0)</f>
        <v>187</v>
      </c>
      <c r="G61" s="65" t="str">
        <f t="shared" si="17"/>
        <v>IV</v>
      </c>
      <c r="H61" s="4">
        <f>IF(G61="I",$K61,IF(G61="II",$K61-SUM(H$8:H60),IF(G61="III",$K61-SUM(H$8:H60),IF(G61="IV",$K61-SUM(H$8:H60),IF(G61="V",1-SUM(H$8:H60)," ")))))</f>
        <v>0</v>
      </c>
      <c r="I61" s="66" t="str">
        <f t="shared" si="18"/>
        <v>C</v>
      </c>
      <c r="J61" s="43">
        <f>IF(I61="A",$K61,IF(I61="B",$K61-SUM(J$8:J60),IF(I61="C",$K61-SUM(J$8:J60),IF(I61="D",$K61-SUM(J$8:J60),IF(I61="E",1-SUM(J$8:J60)," ")))))</f>
        <v>0</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187</v>
      </c>
      <c r="S61" s="12">
        <f t="shared" si="4"/>
        <v>-13</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-14</v>
      </c>
      <c r="F62" s="304">
        <f>VLOOKUP(C62,Blad1!$A:$B,2,0)</f>
        <v>186</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186</v>
      </c>
      <c r="S62" s="12">
        <f t="shared" si="4"/>
        <v>-14</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-14</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VLOOKUP(C63,Blad1!$A:$B,2,0)</f>
        <v>185</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185</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-16</v>
      </c>
      <c r="F64" s="304">
        <f>VLOOKUP(C64,Blad1!$A:$B,2,0)</f>
        <v>184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184</v>
      </c>
      <c r="S64" s="12">
        <f t="shared" si="4"/>
        <v>-16</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-16</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-17</v>
      </c>
      <c r="F65" s="304">
        <f>VLOOKUP(C65,Blad1!$A:$B,2,0)</f>
        <v>183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183</v>
      </c>
      <c r="S65" s="12">
        <f t="shared" si="4"/>
        <v>-17</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-17</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-18</v>
      </c>
      <c r="F66" s="304">
        <f>VLOOKUP(C66,Blad1!$A:$B,2,0)</f>
        <v>182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182</v>
      </c>
      <c r="S66" s="12">
        <f t="shared" si="4"/>
        <v>-18</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-18</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-19</v>
      </c>
      <c r="F67" s="304">
        <f>VLOOKUP(C67,Blad1!$A:$B,2,0)</f>
        <v>181</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181</v>
      </c>
      <c r="S67" s="12">
        <f t="shared" si="4"/>
        <v>-19</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-19</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-20</v>
      </c>
      <c r="F68" s="304">
        <f>VLOOKUP(C68,Blad1!$A:$B,2,0)</f>
        <v>180</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180</v>
      </c>
      <c r="S68" s="12">
        <f t="shared" si="4"/>
        <v>-20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-20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-21</v>
      </c>
      <c r="F69" s="304">
        <f>VLOOKUP(C69,Blad1!$A:$B,2,0)</f>
        <v>178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178</v>
      </c>
      <c r="S69" s="12">
        <f t="shared" si="4"/>
        <v>-21</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-21</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15</v>
      </c>
      <c r="B70" s="5">
        <f t="shared" si="1"/>
        <v>0</v>
      </c>
      <c r="C70" s="14">
        <f t="shared" si="16"/>
        <v>-22</v>
      </c>
      <c r="F70" s="304">
        <f>VLOOKUP(C70,Blad1!$A:$B,2,0)</f>
        <v>177</v>
      </c>
      <c r="G70" s="65" t="str">
        <f t="shared" si="17"/>
        <v/>
      </c>
      <c r="H70" s="4" t="str">
        <f>IF(G70="I",$K70,IF(G70="II",$K70-SUM(H$8:H69),IF(G70="III",$K70-SUM(H$8:H69),IF(G70="IV",$K70-SUM(H$8:H69),IF(G70="V",1-SUM(H$8:H69)," ")))))</f>
        <v xml:space="preserve"> </v>
      </c>
      <c r="I70" s="66" t="str">
        <f t="shared" si="18"/>
        <v>D</v>
      </c>
      <c r="J70" s="43">
        <f>IF(I70="A",$K70,IF(I70="B",$K70-SUM(J$8:J69),IF(I70="C",$K70-SUM(J$8:J69),IF(I70="D",$K70-SUM(J$8:J69),IF(I70="E",1-SUM(J$8:J69)," ")))))</f>
        <v>0</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177</v>
      </c>
      <c r="S70" s="12">
        <f t="shared" si="4"/>
        <v>-22</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-22</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-23</v>
      </c>
      <c r="F71" s="304">
        <f>VLOOKUP(C71,Blad1!$A:$B,2,0)</f>
        <v>176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176</v>
      </c>
      <c r="S71" s="12">
        <f t="shared" si="4"/>
        <v>-23</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-23</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-24</v>
      </c>
      <c r="F72" s="304">
        <f>VLOOKUP(C72,Blad1!$A:$B,2,0)</f>
        <v>175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175</v>
      </c>
      <c r="S72" s="12">
        <f t="shared" ref="S72:S135" si="28">C72</f>
        <v>-24</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-24</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304">
        <f>VLOOKUP(C73,Blad1!$A:$B,2,0)</f>
        <v>174</v>
      </c>
      <c r="G73" s="65" t="str">
        <f t="shared" ref="G73:G136" si="41">IF(C73=10,"I",IF(C73=2,"II",IF(C73=-5,"III",IF(C73=-13,"IV",IF(C73=-50,"V","")))))</f>
        <v/>
      </c>
      <c r="H73" s="4" t="str">
        <f>IF(G73="I",$K73,IF(G73="II",$K73-SUM(H$8:H72),IF(G73="III",$K73-SUM(H$8:H72),IF(G73="IV",$K73-SUM(H$8:H72),IF(G73="V",1-SUM(H$8:H72)," ")))))</f>
        <v xml:space="preserve"> </v>
      </c>
      <c r="I73" s="66" t="str">
        <f t="shared" ref="I73:I117" si="42">IF(C73=9,"A",IF(C73=-2,"B",IF(C73=-13,"C",IF(C73=-22,"D",IF(C73=-50,"E","")))))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174</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-26</v>
      </c>
      <c r="F74" s="304">
        <f>VLOOKUP(C74,Blad1!$A:$B,2,0)</f>
        <v>173</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173</v>
      </c>
      <c r="S74" s="12">
        <f t="shared" si="28"/>
        <v>-26</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-26</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-27</v>
      </c>
      <c r="F75" s="304">
        <f>VLOOKUP(C75,Blad1!$A:$B,2,0)</f>
        <v>172</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172</v>
      </c>
      <c r="S75" s="12">
        <f t="shared" si="28"/>
        <v>-27</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-27</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-28</v>
      </c>
      <c r="F76" s="304">
        <f>VLOOKUP(C76,Blad1!$A:$B,2,0)</f>
        <v>171</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171</v>
      </c>
      <c r="S76" s="12">
        <f t="shared" si="28"/>
        <v>-28</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-28</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-29</v>
      </c>
      <c r="F77" s="304">
        <f>VLOOKUP(C77,Blad1!$A:$B,2,0)</f>
        <v>170</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170</v>
      </c>
      <c r="S77" s="12">
        <f t="shared" si="28"/>
        <v>-29</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-29</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-30</v>
      </c>
      <c r="F78" s="304">
        <f>VLOOKUP(C78,Blad1!$A:$B,2,0)</f>
        <v>169</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169</v>
      </c>
      <c r="S78" s="12">
        <f t="shared" si="28"/>
        <v>-30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-30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-31</v>
      </c>
      <c r="F79" s="304">
        <f>VLOOKUP(C79,Blad1!$A:$B,2,0)</f>
        <v>168</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168</v>
      </c>
      <c r="S79" s="12">
        <f t="shared" si="28"/>
        <v>-31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-31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-32</v>
      </c>
      <c r="F80" s="304">
        <f>VLOOKUP(C80,Blad1!$A:$B,2,0)</f>
        <v>167</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167</v>
      </c>
      <c r="S80" s="12">
        <f t="shared" si="28"/>
        <v>-32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-32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-33</v>
      </c>
      <c r="F81" s="304">
        <f>VLOOKUP(C81,Blad1!$A:$B,2,0)</f>
        <v>166</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166</v>
      </c>
      <c r="S81" s="12">
        <f t="shared" si="28"/>
        <v>-33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-34</v>
      </c>
      <c r="F82" s="304">
        <f>VLOOKUP(C82,Blad1!$A:$B,2,0)</f>
        <v>165</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165</v>
      </c>
      <c r="S82" s="12">
        <f t="shared" si="28"/>
        <v>-34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-34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-35</v>
      </c>
      <c r="F83" s="304">
        <f>VLOOKUP(C83,Blad1!$A:$B,2,0)</f>
        <v>164</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164</v>
      </c>
      <c r="S83" s="12">
        <f t="shared" si="28"/>
        <v>-35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-36</v>
      </c>
      <c r="F84" s="304">
        <f>VLOOKUP(C84,Blad1!$A:$B,2,0)</f>
        <v>163</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163</v>
      </c>
      <c r="S84" s="12">
        <f t="shared" si="28"/>
        <v>-36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-36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-37</v>
      </c>
      <c r="F85" s="304">
        <f>VLOOKUP(C85,Blad1!$A:$B,2,0)</f>
        <v>162</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162</v>
      </c>
      <c r="S85" s="12">
        <f t="shared" si="28"/>
        <v>-37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-37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-38</v>
      </c>
      <c r="F86" s="304">
        <f>VLOOKUP(C86,Blad1!$A:$B,2,0)</f>
        <v>161</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161</v>
      </c>
      <c r="S86" s="12">
        <f t="shared" si="28"/>
        <v>-38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-38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-39</v>
      </c>
      <c r="F87" s="304">
        <f>VLOOKUP(C87,Blad1!$A:$B,2,0)</f>
        <v>160</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160</v>
      </c>
      <c r="S87" s="12">
        <f t="shared" si="28"/>
        <v>-39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-39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-40</v>
      </c>
      <c r="F88" s="304">
        <f>VLOOKUP(C88,Blad1!$A:$B,2,0)</f>
        <v>159</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159</v>
      </c>
      <c r="S88" s="12">
        <f t="shared" si="28"/>
        <v>-40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-40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-41</v>
      </c>
      <c r="F89" s="304">
        <f>VLOOKUP(C89,Blad1!$A:$B,2,0)</f>
        <v>158</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158</v>
      </c>
      <c r="S89" s="12">
        <f t="shared" si="28"/>
        <v>-41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-41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-42</v>
      </c>
      <c r="F90" s="304">
        <f>VLOOKUP(C90,Blad1!$A:$B,2,0)</f>
        <v>157</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157</v>
      </c>
      <c r="S90" s="12">
        <f t="shared" si="28"/>
        <v>-42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-42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-43</v>
      </c>
      <c r="F91" s="304">
        <f>VLOOKUP(C91,Blad1!$A:$B,2,0)</f>
        <v>156</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156</v>
      </c>
      <c r="S91" s="12">
        <f t="shared" si="28"/>
        <v>-43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-43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-44</v>
      </c>
      <c r="F92" s="304">
        <f>VLOOKUP(C92,Blad1!$A:$B,2,0)</f>
        <v>155</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155</v>
      </c>
      <c r="S92" s="12">
        <f t="shared" si="28"/>
        <v>-44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-44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-45</v>
      </c>
      <c r="F93" s="304">
        <f>VLOOKUP(C93,Blad1!$A:$B,2,0)</f>
        <v>154</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154</v>
      </c>
      <c r="S93" s="12">
        <f t="shared" si="28"/>
        <v>-45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-45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-46</v>
      </c>
      <c r="F94" s="304">
        <f>VLOOKUP(C94,Blad1!$A:$B,2,0)</f>
        <v>153</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153</v>
      </c>
      <c r="S94" s="12">
        <f t="shared" si="28"/>
        <v>-46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-47</v>
      </c>
      <c r="F95" s="304">
        <f>VLOOKUP(C95,Blad1!$A:$B,2,0)</f>
        <v>152</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152</v>
      </c>
      <c r="S95" s="12">
        <f t="shared" si="28"/>
        <v>-47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-47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-48</v>
      </c>
      <c r="F96" s="304">
        <f>VLOOKUP(C96,Blad1!$A:$B,2,0)</f>
        <v>151</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151</v>
      </c>
      <c r="S96" s="12">
        <f t="shared" si="28"/>
        <v>-48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-48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-49</v>
      </c>
      <c r="F97" s="304">
        <f>VLOOKUP(C97,Blad1!$A:$B,2,0)</f>
        <v>150</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150</v>
      </c>
      <c r="S97" s="12">
        <f t="shared" si="28"/>
        <v>-49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-49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10</v>
      </c>
      <c r="B98" s="5">
        <f t="shared" si="25"/>
        <v>20</v>
      </c>
      <c r="C98" s="14">
        <f t="shared" si="40"/>
        <v>-50</v>
      </c>
      <c r="F98" s="304">
        <f>VLOOKUP(C98,Blad1!$A:$B,2,0)</f>
        <v>149</v>
      </c>
      <c r="G98" s="65" t="str">
        <f t="shared" si="41"/>
        <v>V</v>
      </c>
      <c r="H98" s="4">
        <f>IF(G98="I",$K98,IF(G98="II",$K98-SUM(H$8:H97),IF(G98="III",$K98-SUM(H$8:H97),IF(G98="IV",$K98-SUM(H$8:H97),IF(G98="V",1-SUM(H$8:H97)," ")))))</f>
        <v>1</v>
      </c>
      <c r="I98" s="66" t="str">
        <f t="shared" si="42"/>
        <v>E</v>
      </c>
      <c r="J98" s="43">
        <f>IF(I98="A",$K98,IF(I98="B",$K98-SUM(J$8:J97),IF(I98="C",$K98-SUM(J$8:J97),IF(I98="D",$K98-SUM(J$8:J97),IF(I98="E",1-SUM(J$8:J97)," ")))))</f>
        <v>1</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149</v>
      </c>
      <c r="S98" s="12">
        <f t="shared" si="28"/>
        <v>-50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-50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-51</v>
      </c>
      <c r="F99" s="304">
        <f>VLOOKUP(C99,Blad1!$A:$B,2,0)</f>
        <v>148</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148</v>
      </c>
      <c r="S99" s="12">
        <f t="shared" si="28"/>
        <v>-51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-51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-52</v>
      </c>
      <c r="F100" s="304">
        <f>VLOOKUP(C100,Blad1!$A:$B,2,0)</f>
        <v>147</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147</v>
      </c>
      <c r="S100" s="12">
        <f t="shared" si="28"/>
        <v>-52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-52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-53</v>
      </c>
      <c r="F101" s="304">
        <f>VLOOKUP(C101,Blad1!$A:$B,2,0)</f>
        <v>146</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146</v>
      </c>
      <c r="S101" s="12">
        <f t="shared" si="28"/>
        <v>-53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-53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-54</v>
      </c>
      <c r="F102" s="304">
        <f>VLOOKUP(C102,Blad1!$A:$B,2,0)</f>
        <v>145</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145</v>
      </c>
      <c r="S102" s="12">
        <f t="shared" si="28"/>
        <v>-54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-54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-55</v>
      </c>
      <c r="F103" s="304">
        <f>VLOOKUP(C103,Blad1!$A:$B,2,0)</f>
        <v>144</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144</v>
      </c>
      <c r="S103" s="12">
        <f t="shared" si="28"/>
        <v>-55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-56</v>
      </c>
      <c r="F104" s="304">
        <f>VLOOKUP(C104,Blad1!$A:$B,2,0)</f>
        <v>143</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143</v>
      </c>
      <c r="S104" s="12">
        <f t="shared" si="28"/>
        <v>-56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-56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-57</v>
      </c>
      <c r="F105" s="304">
        <f>VLOOKUP(C105,Blad1!$A:$B,2,0)</f>
        <v>142</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142</v>
      </c>
      <c r="S105" s="12">
        <f t="shared" si="28"/>
        <v>-57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-57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-58</v>
      </c>
      <c r="F106" s="304">
        <f>VLOOKUP(C106,Blad1!$A:$B,2,0)</f>
        <v>141</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141</v>
      </c>
      <c r="S106" s="12">
        <f t="shared" si="28"/>
        <v>-58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-58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-59</v>
      </c>
      <c r="F107" s="304">
        <f>VLOOKUP(C107,Blad1!$A:$B,2,0)</f>
        <v>140</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140</v>
      </c>
      <c r="S107" s="12">
        <f t="shared" si="28"/>
        <v>-59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-59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304">
        <f>VLOOKUP(C108,Blad1!$A:$B,2,0)</f>
        <v>139</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139</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-61</v>
      </c>
      <c r="F109" s="304">
        <f>VLOOKUP(C109,Blad1!$A:$B,2,0)</f>
        <v>138</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138</v>
      </c>
      <c r="S109" s="12">
        <f t="shared" si="28"/>
        <v>-61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-61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-62</v>
      </c>
      <c r="F110" s="304">
        <f>VLOOKUP(C110,Blad1!$A:$B,2,0)</f>
        <v>137</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137</v>
      </c>
      <c r="S110" s="12">
        <f t="shared" si="28"/>
        <v>-62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-62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-63</v>
      </c>
      <c r="F111" s="304">
        <f>VLOOKUP(C111,Blad1!$A:$B,2,0)</f>
        <v>136</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136</v>
      </c>
      <c r="S111" s="12">
        <f t="shared" si="28"/>
        <v>-63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-63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-64</v>
      </c>
      <c r="F112" s="304">
        <f>VLOOKUP(C112,Blad1!$A:$B,2,0)</f>
        <v>135</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135</v>
      </c>
      <c r="S112" s="12">
        <f t="shared" si="28"/>
        <v>-64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-64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-65</v>
      </c>
      <c r="F113" s="304">
        <f>VLOOKUP(C113,Blad1!$A:$B,2,0)</f>
        <v>134</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134</v>
      </c>
      <c r="S113" s="12">
        <f t="shared" si="28"/>
        <v>-65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-65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-66</v>
      </c>
      <c r="F114" s="304">
        <f>VLOOKUP(C114,Blad1!$A:$B,2,0)</f>
        <v>133</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133</v>
      </c>
      <c r="S114" s="12">
        <f t="shared" si="28"/>
        <v>-66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-67</v>
      </c>
      <c r="F115" s="304">
        <f>VLOOKUP(C115,Blad1!$A:$B,2,0)</f>
        <v>132</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132</v>
      </c>
      <c r="S115" s="12">
        <f t="shared" si="28"/>
        <v>-67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-68</v>
      </c>
      <c r="F116" s="304">
        <f>VLOOKUP(C116,Blad1!$A:$B,2,0)</f>
        <v>131</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131</v>
      </c>
      <c r="S116" s="12">
        <f t="shared" si="28"/>
        <v>-68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-69</v>
      </c>
      <c r="F117" s="304">
        <f>VLOOKUP(C117,Blad1!$A:$B,2,0)</f>
        <v>130</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130</v>
      </c>
      <c r="S117" s="12">
        <f t="shared" si="28"/>
        <v>-69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-70</v>
      </c>
      <c r="F118" s="304">
        <f>VLOOKUP(C118,Blad1!$A:$B,2,0)</f>
        <v>129</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129</v>
      </c>
      <c r="S118" s="12">
        <f t="shared" si="28"/>
        <v>-70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-71</v>
      </c>
      <c r="F119" s="304">
        <f>VLOOKUP(C119,Blad1!$A:$B,2,0)</f>
        <v>128</v>
      </c>
      <c r="G119" s="65" t="str">
        <f t="shared" si="41"/>
        <v/>
      </c>
      <c r="H119" s="4" t="str">
        <f>IF(G119="I",$K119,IF(G119="II",$K119-SUM(H$8:H118),IF(G119="III",$K119-SUM(H$8:H118),IF(G119="IV",$K119-SUM(H$8:H118),IF(G119="V",1-SUM(H$8:H118)," ")))))</f>
        <v xml:space="preserve"> </v>
      </c>
      <c r="I119" s="66" t="str">
        <f t="shared" ref="I119:I135" si="45">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128</v>
      </c>
      <c r="S119" s="12">
        <f t="shared" si="28"/>
        <v>-71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-72</v>
      </c>
      <c r="F120" s="120">
        <f>VLOOKUP(C120,Blad1!$A:$B,2,0)</f>
        <v>127</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127</v>
      </c>
      <c r="S120" s="12">
        <f t="shared" si="28"/>
        <v>-72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-73</v>
      </c>
      <c r="F121" s="120">
        <f>VLOOKUP(C121,Blad1!$A:$B,2,0)</f>
        <v>126</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126</v>
      </c>
      <c r="S121" s="12">
        <f t="shared" si="28"/>
        <v>-73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-74</v>
      </c>
      <c r="F122" s="120">
        <f>VLOOKUP(C122,Blad1!$A:$B,2,0)</f>
        <v>125</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125</v>
      </c>
      <c r="S122" s="12">
        <f t="shared" si="28"/>
        <v>-74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-75</v>
      </c>
      <c r="F123" s="120">
        <f>VLOOKUP(C123,Blad1!$A:$B,2,0)</f>
        <v>124</v>
      </c>
      <c r="G123" s="65" t="str">
        <f t="shared" si="41"/>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124</v>
      </c>
      <c r="S123" s="12">
        <f t="shared" si="28"/>
        <v>-75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-76</v>
      </c>
      <c r="F124" s="120">
        <f>VLOOKUP(C124,Blad1!$A:$B,2,0)</f>
        <v>123</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123</v>
      </c>
      <c r="S124" s="12">
        <f t="shared" si="28"/>
        <v>-76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-76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-77</v>
      </c>
      <c r="F125" s="120">
        <f>VLOOKUP(C125,Blad1!$A:$B,2,0)</f>
        <v>122</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122</v>
      </c>
      <c r="S125" s="12">
        <f t="shared" si="28"/>
        <v>-77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-77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-78</v>
      </c>
      <c r="F126" s="120">
        <f>VLOOKUP(C126,Blad1!$A:$B,2,0)</f>
        <v>121</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121</v>
      </c>
      <c r="S126" s="12">
        <f t="shared" si="28"/>
        <v>-78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-78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-79</v>
      </c>
      <c r="F127" s="120">
        <f>VLOOKUP(C127,Blad1!$A:$B,2,0)</f>
        <v>120</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120</v>
      </c>
      <c r="S127" s="12">
        <f t="shared" si="28"/>
        <v>-79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-79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-80</v>
      </c>
      <c r="F128" s="120">
        <f>VLOOKUP(C128,Blad1!$A:$B,2,0)</f>
        <v>119</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119</v>
      </c>
      <c r="S128" s="12">
        <f t="shared" si="28"/>
        <v>-80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-80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-81</v>
      </c>
      <c r="F129" s="120">
        <f>VLOOKUP(C129,Blad1!$A:$B,2,0)</f>
        <v>118</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118</v>
      </c>
      <c r="S129" s="12">
        <f t="shared" si="28"/>
        <v>-81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-82</v>
      </c>
      <c r="F130" s="120">
        <f>VLOOKUP(C130,Blad1!$A:$B,2,0)</f>
        <v>117</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117</v>
      </c>
      <c r="S130" s="12">
        <f t="shared" si="28"/>
        <v>-82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-83</v>
      </c>
      <c r="F131" s="120">
        <f>VLOOKUP(C131,Blad1!$A:$B,2,0)</f>
        <v>116</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116</v>
      </c>
      <c r="S131" s="12">
        <f t="shared" si="28"/>
        <v>-83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-84</v>
      </c>
      <c r="F132" s="120">
        <f>VLOOKUP(C132,Blad1!$A:$B,2,0)</f>
        <v>115</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115</v>
      </c>
      <c r="S132" s="12">
        <f t="shared" si="28"/>
        <v>-84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120">
        <f>VLOOKUP(C133,Blad1!$A:$B,2,0)</f>
        <v>114</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114</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-86</v>
      </c>
      <c r="F134" s="120">
        <f>VLOOKUP(C134,Blad1!$A:$B,2,0)</f>
        <v>113</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113</v>
      </c>
      <c r="S134" s="12">
        <f t="shared" si="28"/>
        <v>-86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-87</v>
      </c>
      <c r="F135" s="120" t="e">
        <f>VLOOKUP(C135,Blad1!$A:$B,2,0)</f>
        <v>#N/A</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#N/A</v>
      </c>
      <c r="S135" s="12">
        <f t="shared" si="28"/>
        <v>-87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-88</v>
      </c>
      <c r="F136" s="120" t="e">
        <f>VLOOKUP(C136,Blad1!$A:$B,2,0)</f>
        <v>#N/A</v>
      </c>
      <c r="G136" s="65" t="str">
        <f t="shared" si="41"/>
        <v/>
      </c>
      <c r="H136" s="4" t="str">
        <f>IF(G136="I",$K136,IF(G136="II",$K136-SUM(H$8:H135),IF(G136="III",$K136-SUM(H$8:H135),IF(G136="IV",$K136-SUM(H$8:H135),IF(G136="V",1-SUM(H$8:H135)," ")))))</f>
        <v xml:space="preserve"> </v>
      </c>
      <c r="I136" s="66" t="str">
        <f t="shared" ref="I136:I167" si="48">IF(C136=45,"A",IF(C136=35,"B",IF(C136=25,"C",IF(C136=17,"D",IF(C136=0,"E","")))))</f>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#N/A</v>
      </c>
      <c r="S136" s="12">
        <f t="shared" ref="S136:S199" si="51">C136</f>
        <v>-88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-88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6"/>
        <v>0</v>
      </c>
      <c r="B137" s="5">
        <f t="shared" si="47"/>
        <v>0</v>
      </c>
      <c r="C137" s="14">
        <f t="shared" ref="C137:C200" si="63">C136-1</f>
        <v>-89</v>
      </c>
      <c r="F137" s="120" t="e">
        <f>VLOOKUP(C137,Blad1!$A:$B,2,0)</f>
        <v>#N/A</v>
      </c>
      <c r="G137" s="65" t="str">
        <f t="shared" ref="G137:G168" si="64">IF(C137=10,"I",IF(C137=2,"II",IF(C137=-5,"III",IF(C137=-13,"IV",IF(C137=-50,"V","")))))</f>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#N/A</v>
      </c>
      <c r="S137" s="12">
        <f t="shared" si="51"/>
        <v>-89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-89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6"/>
        <v>0</v>
      </c>
      <c r="B138" s="5">
        <f t="shared" si="47"/>
        <v>0</v>
      </c>
      <c r="C138" s="14">
        <f t="shared" si="63"/>
        <v>-90</v>
      </c>
      <c r="F138" s="120" t="e">
        <f>VLOOKUP(C138,Blad1!$A:$B,2,0)</f>
        <v>#N/A</v>
      </c>
      <c r="G138" s="65" t="str">
        <f t="shared" si="64"/>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#N/A</v>
      </c>
      <c r="S138" s="12">
        <f t="shared" si="51"/>
        <v>-90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-90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6"/>
        <v>0</v>
      </c>
      <c r="B139" s="5">
        <f t="shared" si="47"/>
        <v>0</v>
      </c>
      <c r="C139" s="14">
        <f t="shared" si="63"/>
        <v>-91</v>
      </c>
      <c r="F139" s="120" t="e">
        <f>VLOOKUP(C139,Blad1!$A:$B,2,0)</f>
        <v>#N/A</v>
      </c>
      <c r="G139" s="65" t="str">
        <f t="shared" si="64"/>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#N/A</v>
      </c>
      <c r="S139" s="12">
        <f t="shared" si="51"/>
        <v>-91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-91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6"/>
        <v>0</v>
      </c>
      <c r="B140" s="5">
        <f t="shared" si="47"/>
        <v>0</v>
      </c>
      <c r="C140" s="14">
        <f t="shared" si="63"/>
        <v>-92</v>
      </c>
      <c r="F140" s="120" t="e">
        <f>VLOOKUP(C140,Blad1!$A:$B,2,0)</f>
        <v>#N/A</v>
      </c>
      <c r="G140" s="65" t="str">
        <f t="shared" si="64"/>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#N/A</v>
      </c>
      <c r="S140" s="12">
        <f t="shared" si="51"/>
        <v>-92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-92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6"/>
        <v>0</v>
      </c>
      <c r="B141" s="5">
        <f t="shared" si="47"/>
        <v>0</v>
      </c>
      <c r="C141" s="14">
        <f t="shared" si="63"/>
        <v>-93</v>
      </c>
      <c r="F141" s="120" t="e">
        <f>VLOOKUP(C141,Blad1!$A:$B,2,0)</f>
        <v>#N/A</v>
      </c>
      <c r="G141" s="65" t="str">
        <f t="shared" si="64"/>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#N/A</v>
      </c>
      <c r="S141" s="12">
        <f t="shared" si="51"/>
        <v>-93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-93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6"/>
        <v>0</v>
      </c>
      <c r="B142" s="5">
        <f t="shared" si="47"/>
        <v>0</v>
      </c>
      <c r="C142" s="14">
        <f t="shared" si="63"/>
        <v>-94</v>
      </c>
      <c r="F142" s="120" t="e">
        <f>VLOOKUP(C142,Blad1!$A:$B,2,0)</f>
        <v>#N/A</v>
      </c>
      <c r="G142" s="65" t="str">
        <f t="shared" si="64"/>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t="e">
        <f t="shared" si="65"/>
        <v>#N/A</v>
      </c>
      <c r="S142" s="12">
        <f t="shared" si="51"/>
        <v>-94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-94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6"/>
        <v>0</v>
      </c>
      <c r="B143" s="5">
        <f t="shared" si="47"/>
        <v>0</v>
      </c>
      <c r="C143" s="14">
        <f t="shared" si="63"/>
        <v>-95</v>
      </c>
      <c r="F143" s="120" t="e">
        <f>VLOOKUP(C143,Blad1!$A:$B,2,0)</f>
        <v>#N/A</v>
      </c>
      <c r="G143" s="65" t="str">
        <f t="shared" si="64"/>
        <v/>
      </c>
      <c r="H143" s="4" t="str">
        <f>IF(G143="I",$K143,IF(G143="II",$K143-SUM(H$8:H142),IF(G143="III",$K143-SUM(H$8:H142),IF(G143="IV",$K143-SUM(H$8:H142),IF(G143="V",1-SUM(H$8:H142)," ")))))</f>
        <v xml:space="preserve"> </v>
      </c>
      <c r="I143" s="66" t="str">
        <f t="shared" si="48"/>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t="e">
        <f t="shared" si="65"/>
        <v>#N/A</v>
      </c>
      <c r="S143" s="12">
        <f t="shared" si="51"/>
        <v>-95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-95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6"/>
        <v>0</v>
      </c>
      <c r="B144" s="5">
        <f t="shared" si="47"/>
        <v>0</v>
      </c>
      <c r="C144" s="14">
        <f t="shared" si="63"/>
        <v>-96</v>
      </c>
      <c r="F144" s="120" t="e">
        <f>VLOOKUP(C144,Blad1!$A:$B,2,0)</f>
        <v>#N/A</v>
      </c>
      <c r="G144" s="65" t="str">
        <f t="shared" si="64"/>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t="e">
        <f t="shared" si="65"/>
        <v>#N/A</v>
      </c>
      <c r="S144" s="12">
        <f t="shared" si="51"/>
        <v>-96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-96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6"/>
        <v>0</v>
      </c>
      <c r="B145" s="5">
        <f t="shared" si="47"/>
        <v>0</v>
      </c>
      <c r="C145" s="14">
        <f t="shared" si="63"/>
        <v>-97</v>
      </c>
      <c r="F145" s="120" t="e">
        <f>VLOOKUP(C145,Blad1!$A:$B,2,0)</f>
        <v>#N/A</v>
      </c>
      <c r="G145" s="65" t="str">
        <f t="shared" si="64"/>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t="e">
        <f t="shared" si="65"/>
        <v>#N/A</v>
      </c>
      <c r="S145" s="12">
        <f t="shared" si="51"/>
        <v>-97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-97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6"/>
        <v>0</v>
      </c>
      <c r="B146" s="5">
        <f t="shared" si="47"/>
        <v>0</v>
      </c>
      <c r="C146" s="14">
        <f t="shared" si="63"/>
        <v>-98</v>
      </c>
      <c r="F146" s="120" t="e">
        <f>VLOOKUP(C146,Blad1!$A:$B,2,0)</f>
        <v>#N/A</v>
      </c>
      <c r="G146" s="65" t="str">
        <f t="shared" si="64"/>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t="e">
        <f t="shared" si="65"/>
        <v>#N/A</v>
      </c>
      <c r="S146" s="12">
        <f t="shared" si="51"/>
        <v>-98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-98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6"/>
        <v>0</v>
      </c>
      <c r="B147" s="5">
        <f t="shared" si="47"/>
        <v>0</v>
      </c>
      <c r="C147" s="14">
        <f t="shared" si="63"/>
        <v>-99</v>
      </c>
      <c r="F147" s="120" t="e">
        <f>VLOOKUP(C147,Blad1!$A:$B,2,0)</f>
        <v>#N/A</v>
      </c>
      <c r="G147" s="65" t="str">
        <f t="shared" si="64"/>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t="e">
        <f t="shared" si="65"/>
        <v>#N/A</v>
      </c>
      <c r="S147" s="12">
        <f t="shared" si="51"/>
        <v>-99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-99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6"/>
        <v>0</v>
      </c>
      <c r="B148" s="5">
        <f t="shared" si="47"/>
        <v>0</v>
      </c>
      <c r="C148" s="14">
        <f t="shared" si="63"/>
        <v>-100</v>
      </c>
      <c r="F148" s="120" t="e">
        <f>VLOOKUP(C148,Blad1!$A:$B,2,0)</f>
        <v>#N/A</v>
      </c>
      <c r="G148" s="65" t="str">
        <f t="shared" si="64"/>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t="e">
        <f t="shared" si="65"/>
        <v>#N/A</v>
      </c>
      <c r="S148" s="12">
        <f t="shared" si="51"/>
        <v>-100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-100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6"/>
        <v>0</v>
      </c>
      <c r="B149" s="5">
        <f t="shared" si="47"/>
        <v>0</v>
      </c>
      <c r="C149" s="14">
        <f t="shared" si="63"/>
        <v>-101</v>
      </c>
      <c r="F149" s="120" t="e">
        <f>VLOOKUP(C149,Blad1!$A:$B,2,0)</f>
        <v>#N/A</v>
      </c>
      <c r="G149" s="65" t="str">
        <f t="shared" si="64"/>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t="e">
        <f t="shared" si="65"/>
        <v>#N/A</v>
      </c>
      <c r="S149" s="12">
        <f t="shared" si="51"/>
        <v>-101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-101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6"/>
        <v>0</v>
      </c>
      <c r="B150" s="5">
        <f t="shared" si="47"/>
        <v>0</v>
      </c>
      <c r="C150" s="14">
        <f t="shared" si="63"/>
        <v>-102</v>
      </c>
      <c r="F150" s="120" t="e">
        <f>VLOOKUP(C150,Blad1!$A:$B,2,0)</f>
        <v>#N/A</v>
      </c>
      <c r="G150" s="65" t="str">
        <f t="shared" si="64"/>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t="e">
        <f t="shared" si="65"/>
        <v>#N/A</v>
      </c>
      <c r="S150" s="12">
        <f t="shared" si="51"/>
        <v>-102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-102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6"/>
        <v>0</v>
      </c>
      <c r="B151" s="5">
        <f t="shared" si="47"/>
        <v>0</v>
      </c>
      <c r="C151" s="14">
        <f t="shared" si="63"/>
        <v>-103</v>
      </c>
      <c r="F151" s="120" t="e">
        <f>VLOOKUP(C151,Blad1!$A:$B,2,0)</f>
        <v>#N/A</v>
      </c>
      <c r="G151" s="65" t="str">
        <f t="shared" si="64"/>
        <v/>
      </c>
      <c r="H151" s="4" t="str">
        <f>IF(G151="I",$K151,IF(G151="II",$K151-SUM(H$8:H150),IF(G151="III",$K151-SUM(H$8:H150),IF(G151="IV",$K151-SUM(H$8:H150),IF(G151="V",1-SUM(H$8:H150)," ")))))</f>
        <v xml:space="preserve"> </v>
      </c>
      <c r="I151" s="66" t="str">
        <f t="shared" si="48"/>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t="e">
        <f t="shared" si="65"/>
        <v>#N/A</v>
      </c>
      <c r="S151" s="12">
        <f t="shared" si="51"/>
        <v>-103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-103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6"/>
        <v>0</v>
      </c>
      <c r="B152" s="5">
        <f t="shared" si="47"/>
        <v>0</v>
      </c>
      <c r="C152" s="14">
        <f t="shared" si="63"/>
        <v>-104</v>
      </c>
      <c r="F152" s="120" t="e">
        <f>VLOOKUP(C152,Blad1!$A:$B,2,0)</f>
        <v>#N/A</v>
      </c>
      <c r="G152" s="65" t="str">
        <f t="shared" si="64"/>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t="e">
        <f t="shared" si="65"/>
        <v>#N/A</v>
      </c>
      <c r="S152" s="12">
        <f t="shared" si="51"/>
        <v>-104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-104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6"/>
        <v>0</v>
      </c>
      <c r="B153" s="5">
        <f t="shared" si="47"/>
        <v>0</v>
      </c>
      <c r="C153" s="14">
        <f t="shared" si="63"/>
        <v>-105</v>
      </c>
      <c r="F153" s="120" t="e">
        <f>VLOOKUP(C153,Blad1!$A:$B,2,0)</f>
        <v>#N/A</v>
      </c>
      <c r="G153" s="65" t="str">
        <f t="shared" si="64"/>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t="e">
        <f t="shared" si="65"/>
        <v>#N/A</v>
      </c>
      <c r="S153" s="12">
        <f t="shared" si="51"/>
        <v>-105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-105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6"/>
        <v>0</v>
      </c>
      <c r="B154" s="5">
        <f t="shared" si="47"/>
        <v>0</v>
      </c>
      <c r="C154" s="14">
        <f t="shared" si="63"/>
        <v>-106</v>
      </c>
      <c r="F154" s="120" t="e">
        <f>VLOOKUP(C154,Blad1!$A:$B,2,0)</f>
        <v>#N/A</v>
      </c>
      <c r="G154" s="65" t="str">
        <f t="shared" si="64"/>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t="e">
        <f t="shared" si="65"/>
        <v>#N/A</v>
      </c>
      <c r="S154" s="12">
        <f t="shared" si="51"/>
        <v>-106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-106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6"/>
        <v>0</v>
      </c>
      <c r="B155" s="5">
        <f t="shared" si="47"/>
        <v>0</v>
      </c>
      <c r="C155" s="14">
        <f t="shared" si="63"/>
        <v>-107</v>
      </c>
      <c r="F155" s="120" t="e">
        <f>VLOOKUP(C155,Blad1!$A:$B,2,0)</f>
        <v>#N/A</v>
      </c>
      <c r="G155" s="65" t="str">
        <f t="shared" si="64"/>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t="e">
        <f t="shared" si="65"/>
        <v>#N/A</v>
      </c>
      <c r="S155" s="12">
        <f t="shared" si="51"/>
        <v>-107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-107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6"/>
        <v>0</v>
      </c>
      <c r="B156" s="5">
        <f t="shared" si="47"/>
        <v>0</v>
      </c>
      <c r="C156" s="14">
        <f t="shared" si="63"/>
        <v>-108</v>
      </c>
      <c r="F156" s="120"/>
      <c r="G156" s="65" t="str">
        <f t="shared" si="64"/>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-108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-108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6"/>
        <v>0</v>
      </c>
      <c r="B157" s="5">
        <f t="shared" si="47"/>
        <v>0</v>
      </c>
      <c r="C157" s="14">
        <f t="shared" si="63"/>
        <v>-109</v>
      </c>
      <c r="F157" s="120"/>
      <c r="G157" s="65" t="str">
        <f t="shared" si="64"/>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-109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-109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6"/>
        <v>0</v>
      </c>
      <c r="B158" s="5">
        <f t="shared" si="47"/>
        <v>0</v>
      </c>
      <c r="C158" s="14">
        <f t="shared" si="63"/>
        <v>-110</v>
      </c>
      <c r="F158" s="120"/>
      <c r="G158" s="65" t="str">
        <f t="shared" si="64"/>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-110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6"/>
        <v>0</v>
      </c>
      <c r="B159" s="5">
        <f t="shared" si="47"/>
        <v>0</v>
      </c>
      <c r="C159" s="14">
        <f t="shared" si="63"/>
        <v>-111</v>
      </c>
      <c r="F159" s="120"/>
      <c r="G159" s="65" t="str">
        <f t="shared" si="64"/>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-111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-111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6"/>
        <v>0</v>
      </c>
      <c r="B160" s="5">
        <f t="shared" si="47"/>
        <v>0</v>
      </c>
      <c r="C160" s="14">
        <f t="shared" si="63"/>
        <v>-112</v>
      </c>
      <c r="F160" s="120"/>
      <c r="G160" s="65" t="str">
        <f t="shared" si="64"/>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-112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-112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6"/>
        <v>0</v>
      </c>
      <c r="B161" s="5">
        <f t="shared" si="47"/>
        <v>0</v>
      </c>
      <c r="C161" s="14">
        <f t="shared" si="63"/>
        <v>-113</v>
      </c>
      <c r="F161" s="120"/>
      <c r="G161" s="65" t="str">
        <f t="shared" si="64"/>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-113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-113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6"/>
        <v>0</v>
      </c>
      <c r="B162" s="5">
        <f t="shared" si="47"/>
        <v>0</v>
      </c>
      <c r="C162" s="14">
        <f t="shared" si="63"/>
        <v>-114</v>
      </c>
      <c r="F162" s="120"/>
      <c r="G162" s="65" t="str">
        <f t="shared" si="64"/>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-114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-114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6"/>
        <v>0</v>
      </c>
      <c r="B163" s="5">
        <f t="shared" si="47"/>
        <v>0</v>
      </c>
      <c r="C163" s="14">
        <f t="shared" si="63"/>
        <v>-115</v>
      </c>
      <c r="F163" s="120"/>
      <c r="G163" s="65" t="str">
        <f t="shared" si="64"/>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-115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-115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6"/>
        <v>0</v>
      </c>
      <c r="B164" s="5">
        <f t="shared" si="47"/>
        <v>0</v>
      </c>
      <c r="C164" s="14">
        <f t="shared" si="63"/>
        <v>-116</v>
      </c>
      <c r="F164" s="120"/>
      <c r="G164" s="65" t="str">
        <f t="shared" si="64"/>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-116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-116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6"/>
        <v>0</v>
      </c>
      <c r="B165" s="5">
        <f t="shared" si="47"/>
        <v>0</v>
      </c>
      <c r="C165" s="14">
        <f t="shared" si="63"/>
        <v>-117</v>
      </c>
      <c r="F165" s="120"/>
      <c r="G165" s="65" t="str">
        <f t="shared" si="64"/>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-117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-117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6"/>
        <v>0</v>
      </c>
      <c r="B166" s="5">
        <f t="shared" si="47"/>
        <v>0</v>
      </c>
      <c r="C166" s="14">
        <f t="shared" si="63"/>
        <v>-118</v>
      </c>
      <c r="F166" s="120"/>
      <c r="G166" s="65" t="str">
        <f t="shared" si="64"/>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-118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-118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6"/>
        <v>0</v>
      </c>
      <c r="B167" s="5">
        <f t="shared" si="47"/>
        <v>0</v>
      </c>
      <c r="C167" s="14">
        <f t="shared" si="63"/>
        <v>-119</v>
      </c>
      <c r="F167" s="120"/>
      <c r="G167" s="65" t="str">
        <f t="shared" si="64"/>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-119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-119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6"/>
        <v>0</v>
      </c>
      <c r="B168" s="5">
        <f t="shared" si="47"/>
        <v>0</v>
      </c>
      <c r="C168" s="14">
        <f t="shared" si="63"/>
        <v>-120</v>
      </c>
      <c r="F168" s="120"/>
      <c r="G168" s="65" t="str">
        <f t="shared" si="64"/>
        <v/>
      </c>
      <c r="H168" s="4" t="str">
        <f>IF(G168="I",$K168,IF(G168="II",$K168-SUM(H$8:H167),IF(G168="III",$K168-SUM(H$8:H167),IF(G168="IV",$K168-SUM(H$8:H167),IF(G168="V",1-SUM(H$8:H167)," ")))))</f>
        <v xml:space="preserve"> </v>
      </c>
      <c r="I168" s="66" t="str">
        <f t="shared" ref="I168:I201" si="67">IF(C168=45,"A",IF(C168=35,"B",IF(C168=25,"C",IF(C168=17,"D",IF(C168=0,"E","")))))</f>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-120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-120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6"/>
        <v>0</v>
      </c>
      <c r="B169" s="5">
        <f t="shared" si="47"/>
        <v>0</v>
      </c>
      <c r="C169" s="14">
        <f t="shared" si="63"/>
        <v>-121</v>
      </c>
      <c r="F169" s="120"/>
      <c r="G169" s="65" t="str">
        <f t="shared" ref="G169:G200" si="68">IF(C169=48,"I",IF(C169=39,"II",IF(C169=32,"III",IF(C169=23,"IV",IF(C169=0,"V","")))))</f>
        <v/>
      </c>
      <c r="H169" s="4" t="str">
        <f>IF(G169="I",$K169,IF(G169="II",$K169-SUM(H$8:H168),IF(G169="III",$K169-SUM(H$8:H168),IF(G169="IV",$K169-SUM(H$8:H168),IF(G169="V",1-SUM(H$8:H168)," ")))))</f>
        <v xml:space="preserve"> </v>
      </c>
      <c r="I169" s="66" t="str">
        <f t="shared" si="67"/>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-121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-121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6"/>
        <v>0</v>
      </c>
      <c r="B170" s="5">
        <f t="shared" si="47"/>
        <v>0</v>
      </c>
      <c r="C170" s="14">
        <f t="shared" si="63"/>
        <v>-122</v>
      </c>
      <c r="F170" s="120"/>
      <c r="G170" s="65" t="str">
        <f t="shared" si="68"/>
        <v/>
      </c>
      <c r="H170" s="4" t="str">
        <f>IF(G170="I",$K170,IF(G170="II",$K170-SUM(H$8:H169),IF(G170="III",$K170-SUM(H$8:H169),IF(G170="IV",$K170-SUM(H$8:H169),IF(G170="V",1-SUM(H$8:H169)," ")))))</f>
        <v xml:space="preserve"> </v>
      </c>
      <c r="I170" s="66" t="str">
        <f t="shared" si="67"/>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-122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-122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6"/>
        <v>0</v>
      </c>
      <c r="B171" s="5">
        <f t="shared" si="47"/>
        <v>0</v>
      </c>
      <c r="C171" s="14">
        <f t="shared" si="63"/>
        <v>-123</v>
      </c>
      <c r="F171" s="120"/>
      <c r="G171" s="65" t="str">
        <f t="shared" si="68"/>
        <v/>
      </c>
      <c r="H171" s="4" t="str">
        <f>IF(G171="I",$K171,IF(G171="II",$K171-SUM(H$8:H170),IF(G171="III",$K171-SUM(H$8:H170),IF(G171="IV",$K171-SUM(H$8:H170),IF(G171="V",1-SUM(H$8:H170)," ")))))</f>
        <v xml:space="preserve"> </v>
      </c>
      <c r="I171" s="66" t="str">
        <f t="shared" si="67"/>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-123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-123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6"/>
        <v>0</v>
      </c>
      <c r="B172" s="5">
        <f t="shared" si="47"/>
        <v>0</v>
      </c>
      <c r="C172" s="14">
        <f t="shared" si="63"/>
        <v>-124</v>
      </c>
      <c r="F172" s="120"/>
      <c r="G172" s="65" t="str">
        <f t="shared" si="68"/>
        <v/>
      </c>
      <c r="H172" s="4" t="str">
        <f>IF(G172="I",$K172,IF(G172="II",$K172-SUM(H$8:H171),IF(G172="III",$K172-SUM(H$8:H171),IF(G172="IV",$K172-SUM(H$8:H171),IF(G172="V",1-SUM(H$8:H171)," ")))))</f>
        <v xml:space="preserve"> </v>
      </c>
      <c r="I172" s="66" t="str">
        <f t="shared" si="67"/>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-124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-124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6"/>
        <v>0</v>
      </c>
      <c r="B173" s="5">
        <f t="shared" si="47"/>
        <v>0</v>
      </c>
      <c r="C173" s="14">
        <f t="shared" si="63"/>
        <v>-125</v>
      </c>
      <c r="F173" s="120"/>
      <c r="G173" s="65" t="str">
        <f t="shared" si="68"/>
        <v/>
      </c>
      <c r="H173" s="4" t="str">
        <f>IF(G173="I",$K173,IF(G173="II",$K173-SUM(H$8:H172),IF(G173="III",$K173-SUM(H$8:H172),IF(G173="IV",$K173-SUM(H$8:H172),IF(G173="V",1-SUM(H$8:H172)," ")))))</f>
        <v xml:space="preserve"> </v>
      </c>
      <c r="I173" s="66" t="str">
        <f t="shared" si="67"/>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-125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-125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6"/>
        <v>0</v>
      </c>
      <c r="B174" s="5">
        <f t="shared" si="47"/>
        <v>0</v>
      </c>
      <c r="C174" s="14">
        <f t="shared" si="63"/>
        <v>-126</v>
      </c>
      <c r="F174" s="120"/>
      <c r="G174" s="65" t="str">
        <f t="shared" si="68"/>
        <v/>
      </c>
      <c r="H174" s="4" t="str">
        <f>IF(G174="I",$K174,IF(G174="II",$K174-SUM(H$8:H173),IF(G174="III",$K174-SUM(H$8:H173),IF(G174="IV",$K174-SUM(H$8:H173),IF(G174="V",1-SUM(H$8:H173)," ")))))</f>
        <v xml:space="preserve"> </v>
      </c>
      <c r="I174" s="66" t="str">
        <f t="shared" si="67"/>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-126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-126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6"/>
        <v>0</v>
      </c>
      <c r="B175" s="5">
        <f t="shared" si="47"/>
        <v>0</v>
      </c>
      <c r="C175" s="14">
        <f t="shared" si="63"/>
        <v>-127</v>
      </c>
      <c r="F175" s="120" t="e">
        <f>VLOOKUP(C175,Blad1!$A:$C,3,0)</f>
        <v>#N/A</v>
      </c>
      <c r="G175" s="65" t="str">
        <f t="shared" si="68"/>
        <v/>
      </c>
      <c r="H175" s="4" t="str">
        <f>IF(G175="I",$K175,IF(G175="II",$K175-SUM(H$8:H174),IF(G175="III",$K175-SUM(H$8:H174),IF(G175="IV",$K175-SUM(H$8:H174),IF(G175="V",1-SUM(H$8:H174)," ")))))</f>
        <v xml:space="preserve"> </v>
      </c>
      <c r="I175" s="66" t="str">
        <f t="shared" si="67"/>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t="e">
        <f t="shared" si="65"/>
        <v>#N/A</v>
      </c>
      <c r="S175" s="12">
        <f t="shared" si="51"/>
        <v>-127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-127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6"/>
        <v>0</v>
      </c>
      <c r="B176" s="5">
        <f t="shared" si="47"/>
        <v>0</v>
      </c>
      <c r="C176" s="14">
        <f t="shared" si="63"/>
        <v>-128</v>
      </c>
      <c r="F176" s="120" t="e">
        <f>VLOOKUP(C176,Blad1!$A:$C,3,0)</f>
        <v>#N/A</v>
      </c>
      <c r="G176" s="65" t="str">
        <f t="shared" si="68"/>
        <v/>
      </c>
      <c r="H176" s="4" t="str">
        <f>IF(G176="I",$K176,IF(G176="II",$K176-SUM(H$8:H175),IF(G176="III",$K176-SUM(H$8:H175),IF(G176="IV",$K176-SUM(H$8:H175),IF(G176="V",1-SUM(H$8:H175)," ")))))</f>
        <v xml:space="preserve"> </v>
      </c>
      <c r="I176" s="66" t="str">
        <f t="shared" si="67"/>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t="e">
        <f t="shared" si="65"/>
        <v>#N/A</v>
      </c>
      <c r="S176" s="12">
        <f t="shared" si="51"/>
        <v>-128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-128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6"/>
        <v>0</v>
      </c>
      <c r="B177" s="5">
        <f t="shared" si="47"/>
        <v>0</v>
      </c>
      <c r="C177" s="14">
        <f t="shared" si="63"/>
        <v>-129</v>
      </c>
      <c r="F177" s="120" t="e">
        <f>VLOOKUP(C177,Blad1!$A:$C,3,0)</f>
        <v>#N/A</v>
      </c>
      <c r="G177" s="65" t="str">
        <f t="shared" si="68"/>
        <v/>
      </c>
      <c r="H177" s="4" t="str">
        <f>IF(G177="I",$K177,IF(G177="II",$K177-SUM(H$8:H176),IF(G177="III",$K177-SUM(H$8:H176),IF(G177="IV",$K177-SUM(H$8:H176),IF(G177="V",1-SUM(H$8:H176)," ")))))</f>
        <v xml:space="preserve"> </v>
      </c>
      <c r="I177" s="66" t="str">
        <f t="shared" si="67"/>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t="e">
        <f t="shared" si="65"/>
        <v>#N/A</v>
      </c>
      <c r="S177" s="12">
        <f t="shared" si="51"/>
        <v>-129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-129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6"/>
        <v>0</v>
      </c>
      <c r="B178" s="5">
        <f t="shared" si="47"/>
        <v>0</v>
      </c>
      <c r="C178" s="14">
        <f t="shared" si="63"/>
        <v>-130</v>
      </c>
      <c r="F178" s="120" t="e">
        <f>VLOOKUP(C178,Blad1!$A:$C,3,0)</f>
        <v>#N/A</v>
      </c>
      <c r="G178" s="65" t="str">
        <f t="shared" si="68"/>
        <v/>
      </c>
      <c r="H178" s="4" t="str">
        <f>IF(G178="I",$K178,IF(G178="II",$K178-SUM(H$8:H177),IF(G178="III",$K178-SUM(H$8:H177),IF(G178="IV",$K178-SUM(H$8:H177),IF(G178="V",1-SUM(H$8:H177)," ")))))</f>
        <v xml:space="preserve"> </v>
      </c>
      <c r="I178" s="66" t="str">
        <f t="shared" si="67"/>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t="e">
        <f t="shared" si="65"/>
        <v>#N/A</v>
      </c>
      <c r="S178" s="12">
        <f t="shared" si="51"/>
        <v>-130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-130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6"/>
        <v>0</v>
      </c>
      <c r="B179" s="5">
        <f t="shared" si="47"/>
        <v>0</v>
      </c>
      <c r="C179" s="14">
        <f t="shared" si="63"/>
        <v>-131</v>
      </c>
      <c r="F179" s="120" t="e">
        <f>VLOOKUP(C179,Blad1!$A:$C,3,0)</f>
        <v>#N/A</v>
      </c>
      <c r="G179" s="65" t="str">
        <f t="shared" si="68"/>
        <v/>
      </c>
      <c r="H179" s="4" t="str">
        <f>IF(G179="I",$K179,IF(G179="II",$K179-SUM(H$8:H178),IF(G179="III",$K179-SUM(H$8:H178),IF(G179="IV",$K179-SUM(H$8:H178),IF(G179="V",1-SUM(H$8:H178)," ")))))</f>
        <v xml:space="preserve"> </v>
      </c>
      <c r="I179" s="66" t="str">
        <f t="shared" si="67"/>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t="e">
        <f t="shared" si="65"/>
        <v>#N/A</v>
      </c>
      <c r="S179" s="12">
        <f t="shared" si="51"/>
        <v>-131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-131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6"/>
        <v>0</v>
      </c>
      <c r="B180" s="5">
        <f t="shared" si="47"/>
        <v>0</v>
      </c>
      <c r="C180" s="14">
        <f t="shared" si="63"/>
        <v>-132</v>
      </c>
      <c r="F180" s="120" t="e">
        <f>VLOOKUP(C180,Blad1!$A:$C,3,0)</f>
        <v>#N/A</v>
      </c>
      <c r="G180" s="65" t="str">
        <f t="shared" si="68"/>
        <v/>
      </c>
      <c r="H180" s="4" t="str">
        <f>IF(G180="I",$K180,IF(G180="II",$K180-SUM(H$8:H179),IF(G180="III",$K180-SUM(H$8:H179),IF(G180="IV",$K180-SUM(H$8:H179),IF(G180="V",1-SUM(H$8:H179)," ")))))</f>
        <v xml:space="preserve"> </v>
      </c>
      <c r="I180" s="66" t="str">
        <f t="shared" si="67"/>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t="e">
        <f t="shared" si="65"/>
        <v>#N/A</v>
      </c>
      <c r="S180" s="12">
        <f t="shared" si="51"/>
        <v>-132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-132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6"/>
        <v>0</v>
      </c>
      <c r="B181" s="5">
        <f t="shared" si="47"/>
        <v>0</v>
      </c>
      <c r="C181" s="14">
        <f t="shared" si="63"/>
        <v>-133</v>
      </c>
      <c r="F181" s="120" t="e">
        <f>VLOOKUP(C181,Blad1!$A:$C,3,0)</f>
        <v>#N/A</v>
      </c>
      <c r="G181" s="65" t="str">
        <f t="shared" si="68"/>
        <v/>
      </c>
      <c r="H181" s="4" t="str">
        <f>IF(G181="I",$K181,IF(G181="II",$K181-SUM(H$8:H180),IF(G181="III",$K181-SUM(H$8:H180),IF(G181="IV",$K181-SUM(H$8:H180),IF(G181="V",1-SUM(H$8:H180)," ")))))</f>
        <v xml:space="preserve"> </v>
      </c>
      <c r="I181" s="66" t="str">
        <f t="shared" si="67"/>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t="e">
        <f t="shared" si="65"/>
        <v>#N/A</v>
      </c>
      <c r="S181" s="12">
        <f t="shared" si="51"/>
        <v>-133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6"/>
        <v>0</v>
      </c>
      <c r="B182" s="5">
        <f t="shared" si="47"/>
        <v>0</v>
      </c>
      <c r="C182" s="14">
        <f t="shared" si="63"/>
        <v>-134</v>
      </c>
      <c r="F182" s="120" t="e">
        <f>VLOOKUP(C182,Blad1!$A:$C,3,0)</f>
        <v>#N/A</v>
      </c>
      <c r="G182" s="65" t="str">
        <f t="shared" si="68"/>
        <v/>
      </c>
      <c r="H182" s="4" t="str">
        <f>IF(G182="I",$K182,IF(G182="II",$K182-SUM(H$8:H181),IF(G182="III",$K182-SUM(H$8:H181),IF(G182="IV",$K182-SUM(H$8:H181),IF(G182="V",1-SUM(H$8:H181)," ")))))</f>
        <v xml:space="preserve"> </v>
      </c>
      <c r="I182" s="66" t="str">
        <f t="shared" si="67"/>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t="e">
        <f t="shared" si="65"/>
        <v>#N/A</v>
      </c>
      <c r="S182" s="12">
        <f t="shared" si="51"/>
        <v>-134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-134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6"/>
        <v>0</v>
      </c>
      <c r="B183" s="5">
        <f t="shared" si="47"/>
        <v>0</v>
      </c>
      <c r="C183" s="14">
        <f t="shared" si="63"/>
        <v>-135</v>
      </c>
      <c r="F183" s="120" t="e">
        <f>VLOOKUP(C183,Blad1!$A:$C,3,0)</f>
        <v>#N/A</v>
      </c>
      <c r="G183" s="65" t="str">
        <f t="shared" si="68"/>
        <v/>
      </c>
      <c r="H183" s="4" t="str">
        <f>IF(G183="I",$K183,IF(G183="II",$K183-SUM(H$8:H182),IF(G183="III",$K183-SUM(H$8:H182),IF(G183="IV",$K183-SUM(H$8:H182),IF(G183="V",1-SUM(H$8:H182)," ")))))</f>
        <v xml:space="preserve"> </v>
      </c>
      <c r="I183" s="66" t="str">
        <f t="shared" si="67"/>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t="e">
        <f t="shared" si="65"/>
        <v>#N/A</v>
      </c>
      <c r="S183" s="12">
        <f t="shared" si="51"/>
        <v>-135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-135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6"/>
        <v>0</v>
      </c>
      <c r="B184" s="5">
        <f t="shared" si="47"/>
        <v>0</v>
      </c>
      <c r="C184" s="14">
        <f t="shared" si="63"/>
        <v>-136</v>
      </c>
      <c r="F184" s="120" t="e">
        <f>VLOOKUP(C184,Blad1!$A:$C,3,0)</f>
        <v>#N/A</v>
      </c>
      <c r="G184" s="65" t="str">
        <f t="shared" si="68"/>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t="e">
        <f t="shared" si="65"/>
        <v>#N/A</v>
      </c>
      <c r="S184" s="12">
        <f t="shared" si="51"/>
        <v>-136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-136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6"/>
        <v>0</v>
      </c>
      <c r="B185" s="5">
        <f t="shared" si="47"/>
        <v>0</v>
      </c>
      <c r="C185" s="14">
        <f t="shared" si="63"/>
        <v>-137</v>
      </c>
      <c r="F185" s="120" t="e">
        <f>VLOOKUP(C185,Blad1!$A:$C,3,0)</f>
        <v>#N/A</v>
      </c>
      <c r="G185" s="65" t="str">
        <f t="shared" si="68"/>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-137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-137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6"/>
        <v>0</v>
      </c>
      <c r="B186" s="5">
        <f t="shared" si="47"/>
        <v>0</v>
      </c>
      <c r="C186" s="14">
        <f t="shared" si="63"/>
        <v>-138</v>
      </c>
      <c r="F186" s="120" t="e">
        <f>VLOOKUP(C186,Blad1!$A:$C,3,0)</f>
        <v>#N/A</v>
      </c>
      <c r="G186" s="65" t="str">
        <f t="shared" si="68"/>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-138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-138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6"/>
        <v>0</v>
      </c>
      <c r="B187" s="5">
        <f t="shared" si="47"/>
        <v>0</v>
      </c>
      <c r="C187" s="14">
        <f t="shared" si="63"/>
        <v>-139</v>
      </c>
      <c r="F187" s="120" t="e">
        <f>VLOOKUP(C187,Blad1!$A:$C,3,0)</f>
        <v>#N/A</v>
      </c>
      <c r="G187" s="65" t="str">
        <f t="shared" si="68"/>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-139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-139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6"/>
        <v>0</v>
      </c>
      <c r="B188" s="5">
        <f t="shared" si="47"/>
        <v>0</v>
      </c>
      <c r="C188" s="14">
        <f t="shared" si="63"/>
        <v>-140</v>
      </c>
      <c r="F188" s="120" t="e">
        <f>VLOOKUP(C188,Blad1!$A:$C,3,0)</f>
        <v>#N/A</v>
      </c>
      <c r="G188" s="65" t="str">
        <f t="shared" si="68"/>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-140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-140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6"/>
        <v>0</v>
      </c>
      <c r="B189" s="5">
        <f t="shared" si="47"/>
        <v>0</v>
      </c>
      <c r="C189" s="14">
        <f t="shared" si="63"/>
        <v>-141</v>
      </c>
      <c r="F189" s="120" t="e">
        <f>VLOOKUP(C189,Blad1!$A:$C,3,0)</f>
        <v>#N/A</v>
      </c>
      <c r="G189" s="65" t="str">
        <f t="shared" si="68"/>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-141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-141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6"/>
        <v>0</v>
      </c>
      <c r="B190" s="5">
        <f t="shared" si="47"/>
        <v>0</v>
      </c>
      <c r="C190" s="14">
        <f t="shared" si="63"/>
        <v>-142</v>
      </c>
      <c r="F190" s="120" t="e">
        <f>VLOOKUP(C190,Blad1!$A:$C,3,0)</f>
        <v>#N/A</v>
      </c>
      <c r="G190" s="65" t="str">
        <f t="shared" si="68"/>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-142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-142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6"/>
        <v>0</v>
      </c>
      <c r="B191" s="5">
        <f t="shared" si="47"/>
        <v>0</v>
      </c>
      <c r="C191" s="14">
        <f t="shared" si="63"/>
        <v>-143</v>
      </c>
      <c r="F191" s="120" t="e">
        <f>VLOOKUP(C191,Blad1!$A:$C,3,0)</f>
        <v>#N/A</v>
      </c>
      <c r="G191" s="65" t="str">
        <f t="shared" si="68"/>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-143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-143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6"/>
        <v>0</v>
      </c>
      <c r="B192" s="5">
        <f t="shared" si="47"/>
        <v>0</v>
      </c>
      <c r="C192" s="14">
        <f t="shared" si="63"/>
        <v>-144</v>
      </c>
      <c r="F192" s="120" t="e">
        <f>VLOOKUP(C192,Blad1!$A:$C,3,0)</f>
        <v>#N/A</v>
      </c>
      <c r="G192" s="65" t="str">
        <f t="shared" si="68"/>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-144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-144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6"/>
        <v>0</v>
      </c>
      <c r="B193" s="5">
        <f t="shared" si="47"/>
        <v>0</v>
      </c>
      <c r="C193" s="14">
        <f t="shared" si="63"/>
        <v>-145</v>
      </c>
      <c r="F193" s="120" t="e">
        <f>VLOOKUP(C193,Blad1!$A:$C,3,0)</f>
        <v>#N/A</v>
      </c>
      <c r="G193" s="65" t="str">
        <f t="shared" si="68"/>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-145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-145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6"/>
        <v>0</v>
      </c>
      <c r="B194" s="5">
        <f t="shared" si="47"/>
        <v>0</v>
      </c>
      <c r="C194" s="14">
        <f t="shared" si="63"/>
        <v>-146</v>
      </c>
      <c r="F194" s="120" t="e">
        <f>VLOOKUP(C194,Blad1!$A:$C,3,0)</f>
        <v>#N/A</v>
      </c>
      <c r="G194" s="65" t="str">
        <f t="shared" si="68"/>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-146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-146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6"/>
        <v>0</v>
      </c>
      <c r="B195" s="5">
        <f t="shared" si="47"/>
        <v>0</v>
      </c>
      <c r="C195" s="14">
        <f t="shared" si="63"/>
        <v>-147</v>
      </c>
      <c r="F195" s="120" t="e">
        <f>VLOOKUP(C195,Blad1!$A:$C,3,0)</f>
        <v>#N/A</v>
      </c>
      <c r="G195" s="65" t="str">
        <f t="shared" si="68"/>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-147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-147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6"/>
        <v>0</v>
      </c>
      <c r="B196" s="5">
        <f t="shared" si="47"/>
        <v>0</v>
      </c>
      <c r="C196" s="14">
        <f t="shared" si="63"/>
        <v>-148</v>
      </c>
      <c r="F196" s="120" t="e">
        <f>VLOOKUP(C196,Blad1!$A:$C,3,0)</f>
        <v>#N/A</v>
      </c>
      <c r="G196" s="65" t="str">
        <f t="shared" si="68"/>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-148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-148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6"/>
        <v>0</v>
      </c>
      <c r="B197" s="5">
        <f t="shared" si="47"/>
        <v>0</v>
      </c>
      <c r="C197" s="14">
        <f t="shared" si="63"/>
        <v>-149</v>
      </c>
      <c r="F197" s="120" t="e">
        <f>VLOOKUP(C197,Blad1!$A:$C,3,0)</f>
        <v>#N/A</v>
      </c>
      <c r="G197" s="65" t="str">
        <f t="shared" si="68"/>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-149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-149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6"/>
        <v>0</v>
      </c>
      <c r="B198" s="5">
        <f t="shared" si="47"/>
        <v>0</v>
      </c>
      <c r="C198" s="14">
        <f t="shared" si="63"/>
        <v>-150</v>
      </c>
      <c r="F198" s="120" t="e">
        <f>VLOOKUP(C198,Blad1!$A:$C,3,0)</f>
        <v>#N/A</v>
      </c>
      <c r="G198" s="65" t="str">
        <f t="shared" si="68"/>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-150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-150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6"/>
        <v>0</v>
      </c>
      <c r="B199" s="5">
        <f t="shared" si="47"/>
        <v>0</v>
      </c>
      <c r="C199" s="14">
        <f t="shared" si="63"/>
        <v>-151</v>
      </c>
      <c r="F199" s="120" t="e">
        <f>VLOOKUP(C199,Blad1!$A:$C,3,0)</f>
        <v>#N/A</v>
      </c>
      <c r="G199" s="65" t="str">
        <f t="shared" si="68"/>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-151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-151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-152</v>
      </c>
      <c r="F200" s="120" t="e">
        <f>VLOOKUP(C200,Blad1!$A:$C,3,0)</f>
        <v>#N/A</v>
      </c>
      <c r="G200" s="65" t="str">
        <f t="shared" si="68"/>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3">C200</f>
        <v>-152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-152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-153</v>
      </c>
      <c r="F201" s="120" t="e">
        <f>VLOOKUP(C201,Blad1!$A:$C,3,0)</f>
        <v>#N/A</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07" si="86">IF(L200="plus",CONCATENATE(E201,", "),IF(L200="basis",IF(E201=0,"",CONCATENATE(E201,", ")),CONCATENATE(Q200,IF(E201=0,"",CONCATENATE(E201,", ")))))</f>
        <v/>
      </c>
      <c r="S201" s="12">
        <f t="shared" si="73"/>
        <v>-153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-153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-154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-154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-154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-155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-155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-155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-156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-156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-156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-157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-157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-157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-158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-158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-158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-159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-159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-159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-160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ref="Q208:Q275" si="87">IF(L207="plus",CONCATENATE(E208,", "),IF(L207="basis",IF(E208=0,"",CONCATENATE(E208,", ")),CONCATENATE(Q207,IF(E208=0,"",CONCATENATE(E208,", ")))))</f>
        <v/>
      </c>
      <c r="S208" s="12">
        <f t="shared" si="73"/>
        <v>-160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-160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-161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7"/>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-162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7"/>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-163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7"/>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-164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7"/>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-165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7"/>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-166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7"/>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-167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7"/>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-168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-169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-170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-171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-172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-173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-174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-175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-176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-177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-178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-179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-180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-181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-182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-183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-184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-185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-186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-187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-188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-189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7"/>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7"/>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7"/>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7"/>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7"/>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7"/>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7"/>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7"/>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7"/>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7"/>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7"/>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7"/>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si="87"/>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87"/>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87"/>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87"/>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87"/>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87"/>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87"/>
        <v/>
      </c>
    </row>
    <row r="272" spans="1:17" ht="12" customHeight="1" x14ac:dyDescent="0.15">
      <c r="A272" s="5">
        <f>IF(I272="A",25,IF(I272="B",50,IF(I272="C",75,IF(I272="D",90,0))))</f>
        <v>0</v>
      </c>
      <c r="B272" s="5">
        <f t="shared" si="89"/>
        <v>0</v>
      </c>
      <c r="Q272" s="57" t="str">
        <f t="shared" si="87"/>
        <v/>
      </c>
    </row>
    <row r="273" spans="17:17" ht="12" customHeight="1" x14ac:dyDescent="0.15">
      <c r="Q273" s="57" t="str">
        <f t="shared" si="87"/>
        <v/>
      </c>
    </row>
    <row r="274" spans="17:17" ht="12" customHeight="1" x14ac:dyDescent="0.15">
      <c r="Q274" s="57" t="str">
        <f t="shared" si="87"/>
        <v/>
      </c>
    </row>
    <row r="275" spans="17:17" ht="12" customHeight="1" x14ac:dyDescent="0.15">
      <c r="Q275" s="57" t="str">
        <f t="shared" si="87"/>
        <v/>
      </c>
    </row>
  </sheetData>
  <sheetProtection sheet="1" objects="1" scenarios="1" selectLockedCells="1"/>
  <mergeCells count="5">
    <mergeCell ref="AQ37:BB37"/>
    <mergeCell ref="C1:N1"/>
    <mergeCell ref="C2:N2"/>
    <mergeCell ref="AQ33:BB33"/>
    <mergeCell ref="AQ35:BB35"/>
  </mergeCells>
  <conditionalFormatting sqref="AT10:AV15 AZ15:BB15">
    <cfRule type="cellIs" dxfId="503" priority="49" stopIfTrue="1" operator="lessThanOrEqual">
      <formula>0</formula>
    </cfRule>
  </conditionalFormatting>
  <conditionalFormatting sqref="AT18:AV22">
    <cfRule type="cellIs" dxfId="502" priority="50" stopIfTrue="1" operator="lessThanOrEqual">
      <formula>0</formula>
    </cfRule>
  </conditionalFormatting>
  <conditionalFormatting sqref="AW18:AZ22">
    <cfRule type="cellIs" dxfId="501" priority="51" stopIfTrue="1" operator="lessThanOrEqual">
      <formula>0</formula>
    </cfRule>
  </conditionalFormatting>
  <conditionalFormatting sqref="K8:K65533">
    <cfRule type="expression" dxfId="500" priority="52" stopIfTrue="1">
      <formula>OR($C8&lt;0,AND($C8=$Y8,$B8=$Y8))</formula>
    </cfRule>
    <cfRule type="expression" dxfId="499" priority="53" stopIfTrue="1">
      <formula>SUM($U8:$X8)&gt;0</formula>
    </cfRule>
    <cfRule type="expression" dxfId="498" priority="54" stopIfTrue="1">
      <formula>$D8=0</formula>
    </cfRule>
  </conditionalFormatting>
  <conditionalFormatting sqref="L8:M65533">
    <cfRule type="expression" dxfId="497" priority="56" stopIfTrue="1">
      <formula>SUM($U8:$X8)&gt;1</formula>
    </cfRule>
  </conditionalFormatting>
  <conditionalFormatting sqref="B8:B65536">
    <cfRule type="expression" dxfId="496" priority="61" stopIfTrue="1">
      <formula>$B8&gt;0</formula>
    </cfRule>
    <cfRule type="cellIs" dxfId="495" priority="62" stopIfTrue="1" operator="equal">
      <formula>0</formula>
    </cfRule>
  </conditionalFormatting>
  <conditionalFormatting sqref="K65535:K65536">
    <cfRule type="expression" dxfId="494" priority="63" stopIfTrue="1">
      <formula>OR($C65535&lt;0,AND($C65535=$Y65535,$B65535=$Y65535))</formula>
    </cfRule>
    <cfRule type="expression" dxfId="493" priority="64" stopIfTrue="1">
      <formula>SUM($U65535:$X65537)&gt;0</formula>
    </cfRule>
    <cfRule type="expression" dxfId="492" priority="65" stopIfTrue="1">
      <formula>$D65535=0</formula>
    </cfRule>
  </conditionalFormatting>
  <conditionalFormatting sqref="K65534">
    <cfRule type="expression" dxfId="491" priority="66" stopIfTrue="1">
      <formula>OR($C65534&lt;0,AND($C65534=$Y65534,$B65534=$Y65534))</formula>
    </cfRule>
    <cfRule type="expression" dxfId="490" priority="67" stopIfTrue="1">
      <formula>SUM($U65534:$X65536)&gt;0</formula>
    </cfRule>
    <cfRule type="expression" dxfId="489" priority="68" stopIfTrue="1">
      <formula>$D65534=0</formula>
    </cfRule>
  </conditionalFormatting>
  <conditionalFormatting sqref="L65535:M65536">
    <cfRule type="expression" dxfId="488" priority="69" stopIfTrue="1">
      <formula>OR($C65535&lt;0,AND($C65535=$Y65535,$B65535=$Y65535))</formula>
    </cfRule>
    <cfRule type="expression" dxfId="487" priority="70" stopIfTrue="1">
      <formula>SUM($U65535:$X65537)&gt;1</formula>
    </cfRule>
  </conditionalFormatting>
  <conditionalFormatting sqref="L65534:M65534">
    <cfRule type="expression" dxfId="486" priority="71" stopIfTrue="1">
      <formula>OR($C65534&lt;0,AND($C65534=$Y65534,$B65534=$Y65534))</formula>
    </cfRule>
    <cfRule type="expression" dxfId="485" priority="72" stopIfTrue="1">
      <formula>SUM($U65534:$X65536)&gt;1</formula>
    </cfRule>
  </conditionalFormatting>
  <conditionalFormatting sqref="N8:P65536">
    <cfRule type="expression" dxfId="484" priority="74" stopIfTrue="1">
      <formula>OR($O8="Plus",$O8="Basis",$O8="Breedte")</formula>
    </cfRule>
  </conditionalFormatting>
  <conditionalFormatting sqref="A8:A272">
    <cfRule type="expression" dxfId="483" priority="46" stopIfTrue="1">
      <formula>OR($C8&lt;-50,AND($C8=$AJ8,$A8=$AJ8))</formula>
    </cfRule>
    <cfRule type="expression" dxfId="482" priority="47" stopIfTrue="1">
      <formula>$A8&gt;0</formula>
    </cfRule>
    <cfRule type="cellIs" dxfId="481" priority="48" stopIfTrue="1" operator="equal">
      <formula>0</formula>
    </cfRule>
  </conditionalFormatting>
  <conditionalFormatting sqref="C8:C65536 G8:H65536">
    <cfRule type="expression" dxfId="480" priority="59" stopIfTrue="1">
      <formula>$B8&gt;0</formula>
    </cfRule>
  </conditionalFormatting>
  <conditionalFormatting sqref="I8:J65536">
    <cfRule type="expression" dxfId="479" priority="58" stopIfTrue="1">
      <formula>$A8&gt;0</formula>
    </cfRule>
  </conditionalFormatting>
  <conditionalFormatting sqref="AR25">
    <cfRule type="cellIs" dxfId="478" priority="43" operator="equal">
      <formula>0</formula>
    </cfRule>
  </conditionalFormatting>
  <conditionalFormatting sqref="AR27">
    <cfRule type="cellIs" dxfId="477" priority="42" operator="equal">
      <formula>0</formula>
    </cfRule>
  </conditionalFormatting>
  <conditionalFormatting sqref="AR29">
    <cfRule type="cellIs" dxfId="476" priority="41" operator="equal">
      <formula>0</formula>
    </cfRule>
  </conditionalFormatting>
  <conditionalFormatting sqref="AQ26">
    <cfRule type="containsErrors" dxfId="475" priority="75">
      <formula>ISERROR(AQ26)</formula>
    </cfRule>
  </conditionalFormatting>
  <conditionalFormatting sqref="AQ28">
    <cfRule type="containsErrors" dxfId="474" priority="40">
      <formula>ISERROR(AQ28)</formula>
    </cfRule>
  </conditionalFormatting>
  <conditionalFormatting sqref="AQ30">
    <cfRule type="containsErrors" dxfId="473" priority="39">
      <formula>ISERROR(AQ30)</formula>
    </cfRule>
  </conditionalFormatting>
  <conditionalFormatting sqref="AR25">
    <cfRule type="cellIs" dxfId="472" priority="38" operator="equal">
      <formula>0</formula>
    </cfRule>
  </conditionalFormatting>
  <conditionalFormatting sqref="AR27">
    <cfRule type="cellIs" dxfId="471" priority="37" operator="equal">
      <formula>0</formula>
    </cfRule>
  </conditionalFormatting>
  <conditionalFormatting sqref="AR29">
    <cfRule type="cellIs" dxfId="470" priority="36" operator="equal">
      <formula>0</formula>
    </cfRule>
  </conditionalFormatting>
  <conditionalFormatting sqref="AQ26">
    <cfRule type="containsErrors" dxfId="469" priority="35">
      <formula>ISERROR(AQ26)</formula>
    </cfRule>
  </conditionalFormatting>
  <conditionalFormatting sqref="AQ28">
    <cfRule type="containsErrors" dxfId="468" priority="34">
      <formula>ISERROR(AQ28)</formula>
    </cfRule>
  </conditionalFormatting>
  <conditionalFormatting sqref="AQ30">
    <cfRule type="containsErrors" dxfId="467" priority="33">
      <formula>ISERROR(AQ30)</formula>
    </cfRule>
  </conditionalFormatting>
  <conditionalFormatting sqref="AR25">
    <cfRule type="cellIs" dxfId="466" priority="32" operator="equal">
      <formula>0</formula>
    </cfRule>
  </conditionalFormatting>
  <conditionalFormatting sqref="AR27">
    <cfRule type="cellIs" dxfId="465" priority="31" operator="equal">
      <formula>0</formula>
    </cfRule>
  </conditionalFormatting>
  <conditionalFormatting sqref="AR29">
    <cfRule type="cellIs" dxfId="464" priority="30" operator="equal">
      <formula>0</formula>
    </cfRule>
  </conditionalFormatting>
  <conditionalFormatting sqref="AQ26">
    <cfRule type="containsErrors" dxfId="463" priority="29">
      <formula>ISERROR(AQ26)</formula>
    </cfRule>
  </conditionalFormatting>
  <conditionalFormatting sqref="AQ28">
    <cfRule type="containsErrors" dxfId="462" priority="28">
      <formula>ISERROR(AQ28)</formula>
    </cfRule>
  </conditionalFormatting>
  <conditionalFormatting sqref="AQ30">
    <cfRule type="containsErrors" dxfId="461" priority="27">
      <formula>ISERROR(AQ30)</formula>
    </cfRule>
  </conditionalFormatting>
  <conditionalFormatting sqref="AR25">
    <cfRule type="cellIs" dxfId="460" priority="26" operator="equal">
      <formula>0</formula>
    </cfRule>
  </conditionalFormatting>
  <conditionalFormatting sqref="AR27">
    <cfRule type="cellIs" dxfId="459" priority="25" operator="equal">
      <formula>0</formula>
    </cfRule>
  </conditionalFormatting>
  <conditionalFormatting sqref="AR29">
    <cfRule type="cellIs" dxfId="458" priority="24" operator="equal">
      <formula>0</formula>
    </cfRule>
  </conditionalFormatting>
  <conditionalFormatting sqref="AQ26">
    <cfRule type="containsErrors" dxfId="457" priority="23">
      <formula>ISERROR(AQ26)</formula>
    </cfRule>
  </conditionalFormatting>
  <conditionalFormatting sqref="AQ28">
    <cfRule type="containsErrors" dxfId="456" priority="22">
      <formula>ISERROR(AQ28)</formula>
    </cfRule>
  </conditionalFormatting>
  <conditionalFormatting sqref="AQ30">
    <cfRule type="containsErrors" dxfId="455" priority="21">
      <formula>ISERROR(AQ30)</formula>
    </cfRule>
  </conditionalFormatting>
  <conditionalFormatting sqref="AR25">
    <cfRule type="cellIs" dxfId="454" priority="20" operator="equal">
      <formula>0</formula>
    </cfRule>
  </conditionalFormatting>
  <conditionalFormatting sqref="AR27">
    <cfRule type="cellIs" dxfId="453" priority="19" operator="equal">
      <formula>0</formula>
    </cfRule>
  </conditionalFormatting>
  <conditionalFormatting sqref="AR29">
    <cfRule type="cellIs" dxfId="452" priority="18" operator="equal">
      <formula>0</formula>
    </cfRule>
  </conditionalFormatting>
  <conditionalFormatting sqref="AQ26">
    <cfRule type="containsErrors" dxfId="451" priority="17">
      <formula>ISERROR(AQ26)</formula>
    </cfRule>
  </conditionalFormatting>
  <conditionalFormatting sqref="AQ28">
    <cfRule type="containsErrors" dxfId="450" priority="16">
      <formula>ISERROR(AQ28)</formula>
    </cfRule>
  </conditionalFormatting>
  <conditionalFormatting sqref="AQ30">
    <cfRule type="containsErrors" dxfId="449" priority="15">
      <formula>ISERROR(AQ30)</formula>
    </cfRule>
  </conditionalFormatting>
  <conditionalFormatting sqref="AR25">
    <cfRule type="cellIs" dxfId="448" priority="14" operator="equal">
      <formula>0</formula>
    </cfRule>
  </conditionalFormatting>
  <conditionalFormatting sqref="AR27">
    <cfRule type="cellIs" dxfId="447" priority="13" operator="equal">
      <formula>0</formula>
    </cfRule>
  </conditionalFormatting>
  <conditionalFormatting sqref="AR29">
    <cfRule type="cellIs" dxfId="446" priority="12" operator="equal">
      <formula>0</formula>
    </cfRule>
  </conditionalFormatting>
  <conditionalFormatting sqref="AQ26">
    <cfRule type="containsErrors" dxfId="445" priority="11">
      <formula>ISERROR(AQ26)</formula>
    </cfRule>
  </conditionalFormatting>
  <conditionalFormatting sqref="AQ28">
    <cfRule type="containsErrors" dxfId="444" priority="10">
      <formula>ISERROR(AQ28)</formula>
    </cfRule>
  </conditionalFormatting>
  <conditionalFormatting sqref="AQ30">
    <cfRule type="containsErrors" dxfId="443" priority="9">
      <formula>ISERROR(AQ30)</formula>
    </cfRule>
  </conditionalFormatting>
  <conditionalFormatting sqref="F8:F201">
    <cfRule type="expression" dxfId="442" priority="57">
      <formula>$D8=0</formula>
    </cfRule>
  </conditionalFormatting>
  <conditionalFormatting sqref="AT10:AV15 AZ15:BB15">
    <cfRule type="cellIs" dxfId="441" priority="6" stopIfTrue="1" operator="lessThanOrEqual">
      <formula>0</formula>
    </cfRule>
  </conditionalFormatting>
  <conditionalFormatting sqref="AT18:AV22 AT26:AV30">
    <cfRule type="cellIs" dxfId="440" priority="5" stopIfTrue="1" operator="lessThanOrEqual">
      <formula>0</formula>
    </cfRule>
  </conditionalFormatting>
  <conditionalFormatting sqref="AY26:BB30 AY18:BB22">
    <cfRule type="cellIs" dxfId="439" priority="4" stopIfTrue="1" operator="lessThanOrEqual">
      <formula>0</formula>
    </cfRule>
  </conditionalFormatting>
  <conditionalFormatting sqref="AR32 AR34 AR36">
    <cfRule type="cellIs" dxfId="438" priority="3" operator="equal">
      <formula>0</formula>
    </cfRule>
  </conditionalFormatting>
  <conditionalFormatting sqref="AQ33 AQ35 AQ37">
    <cfRule type="containsErrors" dxfId="437" priority="2">
      <formula>ISERROR(AQ33)</formula>
    </cfRule>
  </conditionalFormatting>
  <conditionalFormatting sqref="A8:P65536">
    <cfRule type="expression" dxfId="436" priority="44" stopIfTrue="1">
      <formula>OR($C8&lt;-50,AND($C8=$Y8,$B8=$Y8))</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election activeCell="Q24" sqref="Q24"/>
    </sheetView>
  </sheetViews>
  <sheetFormatPr defaultRowHeight="10.5" x14ac:dyDescent="0.15"/>
  <cols>
    <col min="1" max="1" width="10.7109375" customWidth="1"/>
    <col min="2" max="3" width="8.7109375" customWidth="1"/>
    <col min="4" max="5" width="8.7109375" style="149" customWidth="1"/>
    <col min="6" max="7" width="8.7109375" customWidth="1"/>
    <col min="8" max="8" width="2.7109375" customWidth="1"/>
    <col min="12" max="13" width="9.140625" style="149"/>
    <col min="16" max="16" width="3.28515625" customWidth="1"/>
  </cols>
  <sheetData>
    <row r="1" spans="1:15" ht="12" thickTop="1" thickBot="1" x14ac:dyDescent="0.2">
      <c r="A1" t="s">
        <v>45</v>
      </c>
      <c r="B1" s="285"/>
      <c r="C1" s="286"/>
    </row>
    <row r="2" spans="1:15" ht="12" thickTop="1" thickBot="1" x14ac:dyDescent="0.2"/>
    <row r="3" spans="1:15" ht="11.25" thickTop="1" x14ac:dyDescent="0.15">
      <c r="A3" s="64" t="s">
        <v>66</v>
      </c>
      <c r="B3" s="63"/>
      <c r="C3" s="63"/>
      <c r="D3" s="150"/>
      <c r="E3" s="150"/>
      <c r="F3" s="63"/>
      <c r="G3" s="71"/>
      <c r="I3" s="64" t="s">
        <v>66</v>
      </c>
      <c r="J3" s="63"/>
      <c r="K3" s="63"/>
      <c r="L3" s="150"/>
      <c r="M3" s="150"/>
      <c r="N3" s="63"/>
      <c r="O3" s="71"/>
    </row>
    <row r="4" spans="1:15" x14ac:dyDescent="0.15">
      <c r="A4" s="82"/>
      <c r="B4" s="296" t="s">
        <v>40</v>
      </c>
      <c r="C4" s="297"/>
      <c r="D4" s="299" t="s">
        <v>41</v>
      </c>
      <c r="E4" s="300"/>
      <c r="F4" s="296" t="s">
        <v>9</v>
      </c>
      <c r="G4" s="298"/>
      <c r="I4" s="82"/>
      <c r="J4" s="296" t="s">
        <v>40</v>
      </c>
      <c r="K4" s="297"/>
      <c r="L4" s="299" t="s">
        <v>41</v>
      </c>
      <c r="M4" s="300"/>
      <c r="N4" s="296" t="s">
        <v>9</v>
      </c>
      <c r="O4" s="298"/>
    </row>
    <row r="5" spans="1:15" x14ac:dyDescent="0.15">
      <c r="A5" s="287"/>
      <c r="B5" s="288"/>
      <c r="C5" s="288"/>
      <c r="D5" s="288"/>
      <c r="E5" s="288"/>
      <c r="F5" s="288"/>
      <c r="G5" s="289"/>
      <c r="H5" s="45"/>
      <c r="I5" s="61" t="s">
        <v>43</v>
      </c>
      <c r="J5" s="69"/>
      <c r="K5" s="69"/>
      <c r="L5" s="218"/>
      <c r="M5" s="218"/>
      <c r="N5" s="69"/>
      <c r="O5" s="44"/>
    </row>
    <row r="6" spans="1:15" x14ac:dyDescent="0.15">
      <c r="A6" s="290"/>
      <c r="B6" s="291"/>
      <c r="C6" s="291"/>
      <c r="D6" s="291"/>
      <c r="E6" s="291"/>
      <c r="F6" s="291"/>
      <c r="G6" s="292"/>
      <c r="I6" s="62" t="s">
        <v>24</v>
      </c>
      <c r="J6" s="97">
        <v>213</v>
      </c>
      <c r="K6" s="98" t="s">
        <v>42</v>
      </c>
      <c r="L6" s="96">
        <f>'E3'!AS26</f>
        <v>0</v>
      </c>
      <c r="M6" s="153" t="s">
        <v>42</v>
      </c>
      <c r="N6" s="96">
        <f>'E3'!AW26</f>
        <v>0</v>
      </c>
      <c r="O6" s="160" t="s">
        <v>42</v>
      </c>
    </row>
    <row r="7" spans="1:15" x14ac:dyDescent="0.15">
      <c r="A7" s="290"/>
      <c r="B7" s="291"/>
      <c r="C7" s="291"/>
      <c r="D7" s="291"/>
      <c r="E7" s="291"/>
      <c r="F7" s="291"/>
      <c r="G7" s="292"/>
      <c r="I7" s="62" t="s">
        <v>22</v>
      </c>
      <c r="J7" s="97">
        <v>187</v>
      </c>
      <c r="K7" s="98">
        <f>J6</f>
        <v>213</v>
      </c>
      <c r="L7" s="96">
        <f>'E3'!AS27</f>
        <v>0</v>
      </c>
      <c r="M7" s="154">
        <f>L6</f>
        <v>0</v>
      </c>
      <c r="N7" s="96">
        <f>'E3'!AW27</f>
        <v>0</v>
      </c>
      <c r="O7" s="161">
        <f>N6</f>
        <v>0</v>
      </c>
    </row>
    <row r="8" spans="1:15" x14ac:dyDescent="0.15">
      <c r="A8" s="290"/>
      <c r="B8" s="291"/>
      <c r="C8" s="291"/>
      <c r="D8" s="291"/>
      <c r="E8" s="291"/>
      <c r="F8" s="291"/>
      <c r="G8" s="292"/>
      <c r="I8" s="62" t="s">
        <v>23</v>
      </c>
      <c r="J8" s="97">
        <v>110</v>
      </c>
      <c r="K8" s="98">
        <f>J7</f>
        <v>187</v>
      </c>
      <c r="L8" s="96">
        <f>'E3'!AS28</f>
        <v>0</v>
      </c>
      <c r="M8" s="154">
        <f>L7</f>
        <v>0</v>
      </c>
      <c r="N8" s="96">
        <f>'E3'!AW28</f>
        <v>0</v>
      </c>
      <c r="O8" s="161">
        <f>N7</f>
        <v>0</v>
      </c>
    </row>
    <row r="9" spans="1:15" x14ac:dyDescent="0.15">
      <c r="A9" s="293"/>
      <c r="B9" s="294"/>
      <c r="C9" s="294"/>
      <c r="D9" s="294"/>
      <c r="E9" s="294"/>
      <c r="F9" s="294"/>
      <c r="G9" s="295"/>
      <c r="I9" s="45"/>
      <c r="J9" s="69"/>
      <c r="K9" s="69"/>
      <c r="L9" s="151"/>
      <c r="M9" s="151"/>
      <c r="N9" s="151"/>
      <c r="O9" s="161"/>
    </row>
    <row r="10" spans="1:15" x14ac:dyDescent="0.15">
      <c r="A10" s="61" t="s">
        <v>34</v>
      </c>
      <c r="B10" s="68"/>
      <c r="C10" s="70"/>
      <c r="D10" s="96"/>
      <c r="E10" s="156"/>
      <c r="F10" s="96"/>
      <c r="G10" s="161"/>
      <c r="I10" s="61" t="s">
        <v>44</v>
      </c>
      <c r="J10" s="68"/>
      <c r="K10" s="70"/>
      <c r="L10" s="96"/>
      <c r="M10" s="156"/>
      <c r="N10" s="96"/>
      <c r="O10" s="161"/>
    </row>
    <row r="11" spans="1:15" x14ac:dyDescent="0.15">
      <c r="A11" s="62" t="s">
        <v>24</v>
      </c>
      <c r="B11" s="97">
        <v>213</v>
      </c>
      <c r="C11" s="98" t="s">
        <v>42</v>
      </c>
      <c r="D11" s="96">
        <f>'M4'!AS26</f>
        <v>0</v>
      </c>
      <c r="E11" s="153" t="s">
        <v>42</v>
      </c>
      <c r="F11" s="96">
        <f>'M4'!AW26</f>
        <v>0</v>
      </c>
      <c r="G11" s="161" t="s">
        <v>42</v>
      </c>
      <c r="I11" s="62" t="s">
        <v>24</v>
      </c>
      <c r="J11" s="97">
        <v>213</v>
      </c>
      <c r="K11" s="98" t="s">
        <v>42</v>
      </c>
      <c r="L11" s="96">
        <f>'E4'!AS26</f>
        <v>0</v>
      </c>
      <c r="M11" s="153" t="s">
        <v>42</v>
      </c>
      <c r="N11" s="96">
        <f>'E4'!AW26</f>
        <v>0</v>
      </c>
      <c r="O11" s="161" t="s">
        <v>42</v>
      </c>
    </row>
    <row r="12" spans="1:15" x14ac:dyDescent="0.15">
      <c r="A12" s="62" t="s">
        <v>22</v>
      </c>
      <c r="B12" s="97">
        <v>187</v>
      </c>
      <c r="C12" s="98">
        <f>B11</f>
        <v>213</v>
      </c>
      <c r="D12" s="96">
        <f>'M4'!AS27</f>
        <v>0</v>
      </c>
      <c r="E12" s="154">
        <f>D11</f>
        <v>0</v>
      </c>
      <c r="F12" s="96">
        <f>'M4'!AW27</f>
        <v>0</v>
      </c>
      <c r="G12" s="161">
        <f>F11</f>
        <v>0</v>
      </c>
      <c r="I12" s="62" t="s">
        <v>22</v>
      </c>
      <c r="J12" s="97">
        <v>187</v>
      </c>
      <c r="K12" s="98">
        <f>J11</f>
        <v>213</v>
      </c>
      <c r="L12" s="96">
        <f>'E4'!AS27</f>
        <v>0</v>
      </c>
      <c r="M12" s="154">
        <f>L11</f>
        <v>0</v>
      </c>
      <c r="N12" s="96">
        <f>'E4'!AW27</f>
        <v>0</v>
      </c>
      <c r="O12" s="161">
        <f>N11</f>
        <v>0</v>
      </c>
    </row>
    <row r="13" spans="1:15" x14ac:dyDescent="0.15">
      <c r="A13" s="62" t="s">
        <v>23</v>
      </c>
      <c r="B13" s="97">
        <v>110</v>
      </c>
      <c r="C13" s="98">
        <f>B12</f>
        <v>187</v>
      </c>
      <c r="D13" s="96">
        <f>'M4'!AS28</f>
        <v>0</v>
      </c>
      <c r="E13" s="154">
        <f>D12</f>
        <v>0</v>
      </c>
      <c r="F13" s="96">
        <f>'M4'!AW28</f>
        <v>0</v>
      </c>
      <c r="G13" s="161">
        <f>F12</f>
        <v>0</v>
      </c>
      <c r="I13" s="62" t="s">
        <v>23</v>
      </c>
      <c r="J13" s="97">
        <v>110</v>
      </c>
      <c r="K13" s="98">
        <f>J12</f>
        <v>187</v>
      </c>
      <c r="L13" s="96">
        <f>'E4'!AS28</f>
        <v>0</v>
      </c>
      <c r="M13" s="154">
        <f>L12</f>
        <v>0</v>
      </c>
      <c r="N13" s="96">
        <f>'E4'!AW28</f>
        <v>0</v>
      </c>
      <c r="O13" s="161">
        <f>N12</f>
        <v>0</v>
      </c>
    </row>
    <row r="14" spans="1:15" x14ac:dyDescent="0.15">
      <c r="A14" s="45"/>
      <c r="B14" s="75"/>
      <c r="C14" s="76"/>
      <c r="D14" s="151"/>
      <c r="E14" s="155"/>
      <c r="F14" s="151"/>
      <c r="G14" s="161"/>
      <c r="H14" t="s">
        <v>21</v>
      </c>
      <c r="I14" s="45"/>
      <c r="J14" s="75"/>
      <c r="K14" s="75"/>
      <c r="L14" s="151"/>
      <c r="M14" s="151"/>
      <c r="N14" s="151"/>
      <c r="O14" s="161"/>
    </row>
    <row r="15" spans="1:15" x14ac:dyDescent="0.15">
      <c r="A15" s="61" t="s">
        <v>35</v>
      </c>
      <c r="B15" s="72"/>
      <c r="C15" s="74"/>
      <c r="D15" s="96"/>
      <c r="E15" s="156"/>
      <c r="F15" s="96"/>
      <c r="G15" s="161"/>
      <c r="I15" s="287"/>
      <c r="J15" s="288"/>
      <c r="K15" s="288"/>
      <c r="L15" s="288"/>
      <c r="M15" s="288"/>
      <c r="N15" s="288"/>
      <c r="O15" s="289"/>
    </row>
    <row r="16" spans="1:15" x14ac:dyDescent="0.15">
      <c r="A16" s="62" t="s">
        <v>24</v>
      </c>
      <c r="B16" s="97">
        <v>213</v>
      </c>
      <c r="C16" s="98" t="s">
        <v>42</v>
      </c>
      <c r="D16" s="96">
        <f>'M5'!AS26</f>
        <v>0</v>
      </c>
      <c r="E16" s="153" t="s">
        <v>42</v>
      </c>
      <c r="F16" s="96">
        <f>'M4'!AW26</f>
        <v>0</v>
      </c>
      <c r="G16" s="161" t="s">
        <v>42</v>
      </c>
      <c r="I16" s="290"/>
      <c r="J16" s="291"/>
      <c r="K16" s="291"/>
      <c r="L16" s="291"/>
      <c r="M16" s="291"/>
      <c r="N16" s="291"/>
      <c r="O16" s="292"/>
    </row>
    <row r="17" spans="1:16" x14ac:dyDescent="0.15">
      <c r="A17" s="62" t="s">
        <v>22</v>
      </c>
      <c r="B17" s="97">
        <v>187</v>
      </c>
      <c r="C17" s="98">
        <f>B16</f>
        <v>213</v>
      </c>
      <c r="D17" s="96">
        <f>'M5'!AS27</f>
        <v>0</v>
      </c>
      <c r="E17" s="154">
        <f>D16</f>
        <v>0</v>
      </c>
      <c r="F17" s="96">
        <f>'M4'!AW27</f>
        <v>0</v>
      </c>
      <c r="G17" s="161">
        <f>F16</f>
        <v>0</v>
      </c>
      <c r="I17" s="290"/>
      <c r="J17" s="291"/>
      <c r="K17" s="291"/>
      <c r="L17" s="291"/>
      <c r="M17" s="291"/>
      <c r="N17" s="291"/>
      <c r="O17" s="292"/>
    </row>
    <row r="18" spans="1:16" x14ac:dyDescent="0.15">
      <c r="A18" s="62" t="s">
        <v>23</v>
      </c>
      <c r="B18" s="97">
        <v>110</v>
      </c>
      <c r="C18" s="98">
        <f>B17</f>
        <v>187</v>
      </c>
      <c r="D18" s="96">
        <f>'M5'!AS28</f>
        <v>0</v>
      </c>
      <c r="E18" s="154">
        <f>D17</f>
        <v>0</v>
      </c>
      <c r="F18" s="96">
        <f>'M4'!AW28</f>
        <v>0</v>
      </c>
      <c r="G18" s="161">
        <f>F17</f>
        <v>0</v>
      </c>
      <c r="I18" s="290"/>
      <c r="J18" s="291"/>
      <c r="K18" s="291"/>
      <c r="L18" s="291"/>
      <c r="M18" s="291"/>
      <c r="N18" s="291"/>
      <c r="O18" s="292"/>
    </row>
    <row r="19" spans="1:16" x14ac:dyDescent="0.15">
      <c r="A19" s="45"/>
      <c r="B19" s="75"/>
      <c r="C19" s="76"/>
      <c r="D19" s="151"/>
      <c r="E19" s="155"/>
      <c r="F19" s="156"/>
      <c r="G19" s="161"/>
      <c r="I19" s="290"/>
      <c r="J19" s="291"/>
      <c r="K19" s="291"/>
      <c r="L19" s="291"/>
      <c r="M19" s="291"/>
      <c r="N19" s="291"/>
      <c r="O19" s="292"/>
    </row>
    <row r="20" spans="1:16" x14ac:dyDescent="0.15">
      <c r="A20" s="61" t="s">
        <v>36</v>
      </c>
      <c r="B20" s="72"/>
      <c r="C20" s="74"/>
      <c r="D20" s="96"/>
      <c r="E20" s="156"/>
      <c r="F20" s="96"/>
      <c r="G20" s="161"/>
      <c r="I20" s="290"/>
      <c r="J20" s="291"/>
      <c r="K20" s="291"/>
      <c r="L20" s="291"/>
      <c r="M20" s="291"/>
      <c r="N20" s="291"/>
      <c r="O20" s="292"/>
    </row>
    <row r="21" spans="1:16" x14ac:dyDescent="0.15">
      <c r="A21" s="62" t="s">
        <v>24</v>
      </c>
      <c r="B21" s="97">
        <v>213</v>
      </c>
      <c r="C21" s="98" t="s">
        <v>42</v>
      </c>
      <c r="D21" s="96">
        <f>'M6'!AS26</f>
        <v>0</v>
      </c>
      <c r="E21" s="153" t="s">
        <v>42</v>
      </c>
      <c r="F21" s="96">
        <f>'M6'!AW26</f>
        <v>0</v>
      </c>
      <c r="G21" s="161" t="s">
        <v>42</v>
      </c>
      <c r="I21" s="290"/>
      <c r="J21" s="291"/>
      <c r="K21" s="291"/>
      <c r="L21" s="291"/>
      <c r="M21" s="291"/>
      <c r="N21" s="291"/>
      <c r="O21" s="292"/>
    </row>
    <row r="22" spans="1:16" x14ac:dyDescent="0.15">
      <c r="A22" s="62" t="s">
        <v>22</v>
      </c>
      <c r="B22" s="97">
        <v>187</v>
      </c>
      <c r="C22" s="98">
        <f>B21</f>
        <v>213</v>
      </c>
      <c r="D22" s="96">
        <f>'M6'!AS27</f>
        <v>0</v>
      </c>
      <c r="E22" s="154">
        <f>D21</f>
        <v>0</v>
      </c>
      <c r="F22" s="96">
        <f>'M6'!AW27</f>
        <v>0</v>
      </c>
      <c r="G22" s="161">
        <f>F21</f>
        <v>0</v>
      </c>
      <c r="I22" s="290"/>
      <c r="J22" s="291"/>
      <c r="K22" s="291"/>
      <c r="L22" s="291"/>
      <c r="M22" s="291"/>
      <c r="N22" s="291"/>
      <c r="O22" s="292"/>
    </row>
    <row r="23" spans="1:16" x14ac:dyDescent="0.15">
      <c r="A23" s="62" t="s">
        <v>23</v>
      </c>
      <c r="B23" s="97">
        <v>110</v>
      </c>
      <c r="C23" s="98">
        <f>B22</f>
        <v>187</v>
      </c>
      <c r="D23" s="96">
        <f>'M6'!AS28</f>
        <v>0</v>
      </c>
      <c r="E23" s="154">
        <f>D22</f>
        <v>0</v>
      </c>
      <c r="F23" s="96">
        <f>'M6'!AW28</f>
        <v>0</v>
      </c>
      <c r="G23" s="161">
        <f>F22</f>
        <v>0</v>
      </c>
      <c r="I23" s="290"/>
      <c r="J23" s="291"/>
      <c r="K23" s="291"/>
      <c r="L23" s="291"/>
      <c r="M23" s="291"/>
      <c r="N23" s="291"/>
      <c r="O23" s="292"/>
    </row>
    <row r="24" spans="1:16" ht="11.25" thickBot="1" x14ac:dyDescent="0.2">
      <c r="A24" s="45"/>
      <c r="B24" s="75"/>
      <c r="C24" s="76"/>
      <c r="D24" s="151"/>
      <c r="E24" s="155"/>
      <c r="F24" s="156"/>
      <c r="G24" s="161"/>
      <c r="I24" s="290"/>
      <c r="J24" s="291"/>
      <c r="K24" s="291"/>
      <c r="L24" s="291"/>
      <c r="M24" s="291"/>
      <c r="N24" s="291"/>
      <c r="O24" s="292"/>
    </row>
    <row r="25" spans="1:16" ht="12" thickTop="1" thickBot="1" x14ac:dyDescent="0.2">
      <c r="A25" s="61" t="s">
        <v>37</v>
      </c>
      <c r="B25" s="72"/>
      <c r="C25" s="74"/>
      <c r="D25" s="96"/>
      <c r="E25" s="156"/>
      <c r="F25" s="96"/>
      <c r="G25" s="161"/>
      <c r="I25" s="219" t="s">
        <v>67</v>
      </c>
      <c r="J25" s="201"/>
      <c r="K25" s="201"/>
      <c r="L25" s="215"/>
      <c r="M25" s="215"/>
      <c r="N25" s="215"/>
      <c r="O25" s="220"/>
    </row>
    <row r="26" spans="1:16" ht="12" thickTop="1" thickBot="1" x14ac:dyDescent="0.2">
      <c r="A26" s="62" t="s">
        <v>24</v>
      </c>
      <c r="B26" s="97">
        <v>213</v>
      </c>
      <c r="C26" s="98" t="s">
        <v>42</v>
      </c>
      <c r="D26" s="96">
        <f>'M7'!AS26</f>
        <v>0</v>
      </c>
      <c r="E26" s="153" t="s">
        <v>42</v>
      </c>
      <c r="F26" s="96">
        <f>'M7'!AW26</f>
        <v>0</v>
      </c>
      <c r="G26" s="161" t="s">
        <v>42</v>
      </c>
      <c r="I26" s="221" t="s">
        <v>24</v>
      </c>
      <c r="J26" s="216">
        <v>213</v>
      </c>
      <c r="K26" s="217" t="s">
        <v>42</v>
      </c>
      <c r="L26" s="215" t="e">
        <f>#REF!</f>
        <v>#REF!</v>
      </c>
      <c r="M26" s="215" t="s">
        <v>42</v>
      </c>
      <c r="N26" s="215" t="e">
        <f>#REF!</f>
        <v>#REF!</v>
      </c>
      <c r="O26" s="220" t="s">
        <v>42</v>
      </c>
    </row>
    <row r="27" spans="1:16" ht="12" thickTop="1" thickBot="1" x14ac:dyDescent="0.2">
      <c r="A27" s="62" t="s">
        <v>22</v>
      </c>
      <c r="B27" s="97">
        <v>187</v>
      </c>
      <c r="C27" s="98">
        <f>B26</f>
        <v>213</v>
      </c>
      <c r="D27" s="96">
        <f>'M7'!AS27</f>
        <v>0</v>
      </c>
      <c r="E27" s="154">
        <f>D26</f>
        <v>0</v>
      </c>
      <c r="F27" s="96">
        <f>'M7'!AW27</f>
        <v>0</v>
      </c>
      <c r="G27" s="161">
        <f>F26</f>
        <v>0</v>
      </c>
      <c r="I27" s="221" t="s">
        <v>22</v>
      </c>
      <c r="J27" s="216">
        <v>187</v>
      </c>
      <c r="K27" s="217">
        <f>J26</f>
        <v>213</v>
      </c>
      <c r="L27" s="215" t="e">
        <f>#REF!</f>
        <v>#REF!</v>
      </c>
      <c r="M27" s="215" t="e">
        <f>L26</f>
        <v>#REF!</v>
      </c>
      <c r="N27" s="215" t="e">
        <f>#REF!</f>
        <v>#REF!</v>
      </c>
      <c r="O27" s="220" t="e">
        <f>N26</f>
        <v>#REF!</v>
      </c>
    </row>
    <row r="28" spans="1:16" ht="12" thickTop="1" thickBot="1" x14ac:dyDescent="0.2">
      <c r="A28" s="62" t="s">
        <v>23</v>
      </c>
      <c r="B28" s="97">
        <v>110</v>
      </c>
      <c r="C28" s="98">
        <f>B27</f>
        <v>187</v>
      </c>
      <c r="D28" s="96">
        <f>'M7'!AS28</f>
        <v>0</v>
      </c>
      <c r="E28" s="154">
        <f>D27</f>
        <v>0</v>
      </c>
      <c r="F28" s="96">
        <f>'M7'!AW28</f>
        <v>0</v>
      </c>
      <c r="G28" s="161">
        <f>F27</f>
        <v>0</v>
      </c>
      <c r="I28" s="221" t="s">
        <v>23</v>
      </c>
      <c r="J28" s="216">
        <v>110</v>
      </c>
      <c r="K28" s="217">
        <f>J27</f>
        <v>187</v>
      </c>
      <c r="L28" s="215" t="e">
        <f>#REF!</f>
        <v>#REF!</v>
      </c>
      <c r="M28" s="215" t="e">
        <f>L27</f>
        <v>#REF!</v>
      </c>
      <c r="N28" s="215" t="e">
        <f>#REF!</f>
        <v>#REF!</v>
      </c>
      <c r="O28" s="220" t="e">
        <f>N27</f>
        <v>#REF!</v>
      </c>
    </row>
    <row r="29" spans="1:16" ht="12" thickTop="1" thickBot="1" x14ac:dyDescent="0.2">
      <c r="A29" s="45"/>
      <c r="B29" s="75"/>
      <c r="C29" s="76"/>
      <c r="D29" s="151"/>
      <c r="E29" s="155"/>
      <c r="F29" s="151"/>
      <c r="G29" s="161"/>
      <c r="I29" s="222"/>
      <c r="J29" s="201"/>
      <c r="K29" s="201"/>
      <c r="L29" s="215"/>
      <c r="M29" s="215"/>
      <c r="N29" s="201"/>
      <c r="O29" s="211"/>
    </row>
    <row r="30" spans="1:16" ht="12" thickTop="1" thickBot="1" x14ac:dyDescent="0.2">
      <c r="A30" s="61" t="s">
        <v>38</v>
      </c>
      <c r="B30" s="72"/>
      <c r="C30" s="74"/>
      <c r="D30" s="96"/>
      <c r="E30" s="156"/>
      <c r="F30" s="96"/>
      <c r="G30" s="161"/>
      <c r="H30" s="45"/>
      <c r="I30" s="219"/>
      <c r="J30" s="201"/>
      <c r="K30" s="201"/>
      <c r="L30" s="215"/>
      <c r="M30" s="215"/>
      <c r="N30" s="201"/>
      <c r="O30" s="211"/>
      <c r="P30" s="69"/>
    </row>
    <row r="31" spans="1:16" ht="12" thickTop="1" thickBot="1" x14ac:dyDescent="0.2">
      <c r="A31" s="62" t="s">
        <v>24</v>
      </c>
      <c r="B31" s="97">
        <v>213</v>
      </c>
      <c r="C31" s="98" t="s">
        <v>42</v>
      </c>
      <c r="D31" s="96">
        <f>'M8'!AS26</f>
        <v>0</v>
      </c>
      <c r="E31" s="153" t="s">
        <v>42</v>
      </c>
      <c r="F31" s="96">
        <f>'M8'!AW26</f>
        <v>0</v>
      </c>
      <c r="G31" s="161" t="s">
        <v>42</v>
      </c>
      <c r="H31" s="45"/>
      <c r="I31" s="221"/>
      <c r="J31" s="201"/>
      <c r="K31" s="201"/>
      <c r="L31" s="215"/>
      <c r="M31" s="215"/>
      <c r="N31" s="201"/>
      <c r="O31" s="211"/>
    </row>
    <row r="32" spans="1:16" ht="12" thickTop="1" thickBot="1" x14ac:dyDescent="0.2">
      <c r="A32" s="62" t="s">
        <v>22</v>
      </c>
      <c r="B32" s="97">
        <v>187</v>
      </c>
      <c r="C32" s="98">
        <f>B31</f>
        <v>213</v>
      </c>
      <c r="D32" s="96">
        <f>'M8'!AS27</f>
        <v>0</v>
      </c>
      <c r="E32" s="154">
        <f>D31</f>
        <v>0</v>
      </c>
      <c r="F32" s="96">
        <f>'M8'!AW27</f>
        <v>0</v>
      </c>
      <c r="G32" s="161">
        <f>F31</f>
        <v>0</v>
      </c>
      <c r="H32" s="45"/>
      <c r="I32" s="221"/>
      <c r="J32" s="201"/>
      <c r="K32" s="201"/>
      <c r="L32" s="215"/>
      <c r="M32" s="215"/>
      <c r="N32" s="201"/>
      <c r="O32" s="211"/>
    </row>
    <row r="33" spans="1:15" ht="12" thickTop="1" thickBot="1" x14ac:dyDescent="0.2">
      <c r="A33" s="62" t="s">
        <v>23</v>
      </c>
      <c r="B33" s="97">
        <v>110</v>
      </c>
      <c r="C33" s="98">
        <f>B32</f>
        <v>187</v>
      </c>
      <c r="D33" s="96">
        <f>'M8'!AS28</f>
        <v>0</v>
      </c>
      <c r="E33" s="154">
        <f>D32</f>
        <v>0</v>
      </c>
      <c r="F33" s="96">
        <f>'M8'!AW28</f>
        <v>0</v>
      </c>
      <c r="G33" s="162">
        <f>F32</f>
        <v>0</v>
      </c>
      <c r="H33" s="45"/>
      <c r="I33" s="221"/>
      <c r="J33" s="201"/>
      <c r="K33" s="201"/>
      <c r="L33" s="215"/>
      <c r="M33" s="215"/>
      <c r="N33" s="201"/>
      <c r="O33" s="211"/>
    </row>
    <row r="34" spans="1:15" ht="12" thickTop="1" thickBot="1" x14ac:dyDescent="0.2">
      <c r="A34" s="59"/>
      <c r="B34" s="58"/>
      <c r="C34" s="58"/>
      <c r="D34" s="152"/>
      <c r="E34" s="152"/>
      <c r="F34" s="58"/>
      <c r="G34" s="60"/>
      <c r="I34" s="223"/>
      <c r="J34" s="224"/>
      <c r="K34" s="224"/>
      <c r="L34" s="225"/>
      <c r="M34" s="225"/>
      <c r="N34" s="224"/>
      <c r="O34" s="226"/>
    </row>
    <row r="35" spans="1:15" ht="11.25" thickTop="1" x14ac:dyDescent="0.15"/>
    <row r="37" spans="1:15" ht="11.25" thickBot="1" x14ac:dyDescent="0.2"/>
    <row r="38" spans="1:15" ht="11.25" x14ac:dyDescent="0.2">
      <c r="M38" s="124" t="s">
        <v>60</v>
      </c>
      <c r="N38" s="125" t="s">
        <v>47</v>
      </c>
      <c r="O38" s="126"/>
    </row>
    <row r="39" spans="1:15" ht="11.25" x14ac:dyDescent="0.2">
      <c r="M39" s="127">
        <v>170</v>
      </c>
      <c r="N39" s="128" t="s">
        <v>47</v>
      </c>
      <c r="O39" s="129"/>
    </row>
    <row r="40" spans="1:15" ht="11.25" x14ac:dyDescent="0.2">
      <c r="M40" s="127">
        <v>171.11111111111111</v>
      </c>
      <c r="N40" s="121" t="s">
        <v>48</v>
      </c>
      <c r="O40" s="130"/>
    </row>
    <row r="41" spans="1:15" ht="12" thickBot="1" x14ac:dyDescent="0.25">
      <c r="M41" s="131">
        <v>174.44444444444446</v>
      </c>
      <c r="N41" s="121" t="s">
        <v>48</v>
      </c>
      <c r="O41" s="130"/>
    </row>
    <row r="42" spans="1:15" ht="11.25" x14ac:dyDescent="0.2">
      <c r="M42" s="127">
        <v>175.55555555555554</v>
      </c>
      <c r="N42" s="121" t="s">
        <v>49</v>
      </c>
      <c r="O42" s="130"/>
    </row>
    <row r="43" spans="1:15" ht="11.25" x14ac:dyDescent="0.2">
      <c r="M43" s="127">
        <v>177.77777777777777</v>
      </c>
      <c r="N43" s="121" t="s">
        <v>49</v>
      </c>
      <c r="O43" s="130"/>
    </row>
    <row r="44" spans="1:15" ht="11.25" x14ac:dyDescent="0.2">
      <c r="M44" s="127">
        <v>178.88888888888889</v>
      </c>
      <c r="N44" s="121" t="s">
        <v>50</v>
      </c>
      <c r="O44" s="130"/>
    </row>
    <row r="45" spans="1:15" ht="11.25" x14ac:dyDescent="0.2">
      <c r="M45" s="132">
        <v>180</v>
      </c>
      <c r="N45" s="121" t="s">
        <v>50</v>
      </c>
      <c r="O45" s="130"/>
    </row>
    <row r="46" spans="1:15" ht="11.25" x14ac:dyDescent="0.2">
      <c r="M46" s="132">
        <v>186.47058823529412</v>
      </c>
      <c r="N46" s="121" t="s">
        <v>50</v>
      </c>
      <c r="O46" s="130"/>
    </row>
    <row r="47" spans="1:15" ht="11.25" x14ac:dyDescent="0.2">
      <c r="M47" s="133">
        <v>187.64705882352942</v>
      </c>
      <c r="N47" s="121" t="s">
        <v>50</v>
      </c>
      <c r="O47" s="130"/>
    </row>
    <row r="48" spans="1:15" ht="11.25" x14ac:dyDescent="0.2">
      <c r="M48" s="133">
        <v>188.8235294117647</v>
      </c>
      <c r="N48" s="121" t="s">
        <v>50</v>
      </c>
      <c r="O48" s="130"/>
    </row>
    <row r="49" spans="13:15" ht="11.25" x14ac:dyDescent="0.2">
      <c r="M49" s="133">
        <v>190</v>
      </c>
      <c r="N49" s="122" t="s">
        <v>51</v>
      </c>
      <c r="O49" s="134"/>
    </row>
    <row r="50" spans="13:15" ht="12" thickBot="1" x14ac:dyDescent="0.25">
      <c r="M50" s="135">
        <v>193.52941176470588</v>
      </c>
      <c r="N50" s="122" t="s">
        <v>51</v>
      </c>
      <c r="O50" s="134"/>
    </row>
    <row r="51" spans="13:15" ht="11.25" x14ac:dyDescent="0.2">
      <c r="M51" s="133">
        <v>194.70588235294119</v>
      </c>
      <c r="N51" s="122" t="s">
        <v>52</v>
      </c>
      <c r="O51" s="134"/>
    </row>
    <row r="52" spans="13:15" ht="11.25" x14ac:dyDescent="0.2">
      <c r="M52" s="136">
        <v>195.88235294117646</v>
      </c>
      <c r="N52" s="122" t="s">
        <v>52</v>
      </c>
      <c r="O52" s="134"/>
    </row>
    <row r="53" spans="13:15" ht="11.25" x14ac:dyDescent="0.2">
      <c r="M53" s="136">
        <v>197.05882352941177</v>
      </c>
      <c r="N53" s="122" t="s">
        <v>53</v>
      </c>
      <c r="O53" s="134"/>
    </row>
    <row r="54" spans="13:15" ht="11.25" x14ac:dyDescent="0.2">
      <c r="M54" s="136">
        <v>198.23529411764707</v>
      </c>
      <c r="N54" s="123" t="s">
        <v>54</v>
      </c>
      <c r="O54" s="137"/>
    </row>
    <row r="55" spans="13:15" ht="12" thickBot="1" x14ac:dyDescent="0.25">
      <c r="M55" s="138">
        <v>201.66666666666666</v>
      </c>
      <c r="N55" s="123" t="s">
        <v>54</v>
      </c>
      <c r="O55" s="137"/>
    </row>
    <row r="56" spans="13:15" ht="11.25" x14ac:dyDescent="0.2">
      <c r="M56" s="136">
        <v>202.77777777777777</v>
      </c>
      <c r="N56" s="123" t="s">
        <v>55</v>
      </c>
      <c r="O56" s="137"/>
    </row>
    <row r="57" spans="13:15" ht="11.25" x14ac:dyDescent="0.2">
      <c r="M57" s="139">
        <v>205</v>
      </c>
      <c r="N57" s="123" t="s">
        <v>55</v>
      </c>
      <c r="O57" s="137"/>
    </row>
    <row r="58" spans="13:15" ht="11.25" x14ac:dyDescent="0.2">
      <c r="M58" s="139">
        <v>206.11111111111111</v>
      </c>
      <c r="N58" s="123" t="s">
        <v>56</v>
      </c>
      <c r="O58" s="137"/>
    </row>
    <row r="59" spans="13:15" ht="11.25" x14ac:dyDescent="0.2">
      <c r="M59" s="139">
        <v>207.22222222222223</v>
      </c>
      <c r="N59" s="123" t="s">
        <v>56</v>
      </c>
      <c r="O59" s="137"/>
    </row>
    <row r="60" spans="13:15" ht="11.25" x14ac:dyDescent="0.2">
      <c r="M60" s="139">
        <v>208.33333333333334</v>
      </c>
      <c r="N60" s="140" t="s">
        <v>57</v>
      </c>
      <c r="O60" s="141"/>
    </row>
    <row r="61" spans="13:15" ht="12" thickBot="1" x14ac:dyDescent="0.25">
      <c r="M61" s="142">
        <v>211.66666666666666</v>
      </c>
      <c r="N61" s="140" t="s">
        <v>57</v>
      </c>
      <c r="O61" s="141"/>
    </row>
    <row r="62" spans="13:15" ht="11.25" x14ac:dyDescent="0.2">
      <c r="M62" s="143">
        <v>212.77777777777777</v>
      </c>
      <c r="N62" s="140" t="s">
        <v>58</v>
      </c>
      <c r="O62" s="141"/>
    </row>
    <row r="63" spans="13:15" ht="11.25" x14ac:dyDescent="0.2">
      <c r="M63" s="143">
        <v>213.88888888888889</v>
      </c>
      <c r="N63" s="140" t="s">
        <v>58</v>
      </c>
      <c r="O63" s="141"/>
    </row>
    <row r="64" spans="13:15" ht="11.25" x14ac:dyDescent="0.2">
      <c r="M64" s="143">
        <v>215</v>
      </c>
      <c r="N64" s="140" t="s">
        <v>58</v>
      </c>
      <c r="O64" s="141"/>
    </row>
    <row r="65" spans="13:15" ht="11.25" x14ac:dyDescent="0.2">
      <c r="M65" s="143">
        <v>216.11111111111111</v>
      </c>
      <c r="N65" s="140" t="s">
        <v>59</v>
      </c>
      <c r="O65" s="141"/>
    </row>
    <row r="66" spans="13:15" ht="11.25" x14ac:dyDescent="0.2">
      <c r="M66" s="143">
        <v>219.44444444444446</v>
      </c>
      <c r="N66" s="140" t="s">
        <v>59</v>
      </c>
      <c r="O66" s="141"/>
    </row>
    <row r="67" spans="13:15" ht="11.25" x14ac:dyDescent="0.2">
      <c r="M67" s="144">
        <v>220.55555555555554</v>
      </c>
      <c r="N67" s="140" t="s">
        <v>59</v>
      </c>
      <c r="O67" s="141"/>
    </row>
    <row r="68" spans="13:15" ht="12" thickBot="1" x14ac:dyDescent="0.25">
      <c r="M68" s="145" t="s">
        <v>61</v>
      </c>
      <c r="N68" s="146" t="s">
        <v>59</v>
      </c>
      <c r="O68" s="147"/>
    </row>
  </sheetData>
  <mergeCells count="9">
    <mergeCell ref="B1:C1"/>
    <mergeCell ref="A5:G9"/>
    <mergeCell ref="I15:O24"/>
    <mergeCell ref="N4:O4"/>
    <mergeCell ref="L4:M4"/>
    <mergeCell ref="J4:K4"/>
    <mergeCell ref="F4:G4"/>
    <mergeCell ref="D4:E4"/>
    <mergeCell ref="B4:C4"/>
  </mergeCells>
  <conditionalFormatting sqref="E10 E14:E15 E19:E20 E24:E25 E29:E30 D10:D33">
    <cfRule type="cellIs" dxfId="7" priority="5" operator="equal">
      <formula>0</formula>
    </cfRule>
    <cfRule type="cellIs" dxfId="6" priority="6" operator="lessThan">
      <formula>$B10</formula>
    </cfRule>
    <cfRule type="expression" dxfId="5" priority="7">
      <formula>$F10=0</formula>
    </cfRule>
    <cfRule type="cellIs" dxfId="4" priority="8" operator="greaterThanOrEqual">
      <formula>$F10</formula>
    </cfRule>
  </conditionalFormatting>
  <conditionalFormatting sqref="M9:M10 M14 M25 M29:M30 L6:L14 L25:L33">
    <cfRule type="cellIs" dxfId="3" priority="1" operator="equal">
      <formula>0</formula>
    </cfRule>
    <cfRule type="cellIs" dxfId="2" priority="2" operator="lessThan">
      <formula>$J6</formula>
    </cfRule>
    <cfRule type="expression" dxfId="1" priority="3">
      <formula>$N6=0</formula>
    </cfRule>
    <cfRule type="cellIs" dxfId="0" priority="4" operator="greaterThanOrEqual">
      <formula>$N6</formula>
    </cfRule>
  </conditionalFormatting>
  <pageMargins left="0.7" right="0.7" top="0.75" bottom="0.75" header="0.3" footer="0.3"/>
  <pageSetup paperSize="9" orientation="landscape"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6"/>
  <sheetViews>
    <sheetView topLeftCell="A73" workbookViewId="0">
      <selection activeCell="O92" sqref="O92"/>
    </sheetView>
  </sheetViews>
  <sheetFormatPr defaultRowHeight="10.5" x14ac:dyDescent="0.15"/>
  <cols>
    <col min="10" max="10" width="13.28515625" customWidth="1"/>
    <col min="11" max="11" width="3.85546875" customWidth="1"/>
    <col min="12" max="12" width="4" customWidth="1"/>
    <col min="13" max="13" width="3.5703125" customWidth="1"/>
    <col min="14" max="14" width="3.140625" customWidth="1"/>
  </cols>
  <sheetData>
    <row r="1" spans="1:10" ht="15" x14ac:dyDescent="0.2">
      <c r="A1" s="168" t="s">
        <v>46</v>
      </c>
      <c r="B1" s="169" t="s">
        <v>43</v>
      </c>
      <c r="C1" s="170" t="s">
        <v>34</v>
      </c>
      <c r="D1" s="169" t="s">
        <v>44</v>
      </c>
      <c r="E1" s="170" t="s">
        <v>35</v>
      </c>
      <c r="F1" s="169" t="s">
        <v>36</v>
      </c>
      <c r="G1" s="170" t="s">
        <v>37</v>
      </c>
      <c r="H1" s="170" t="s">
        <v>67</v>
      </c>
      <c r="I1" s="170" t="s">
        <v>38</v>
      </c>
      <c r="J1" s="170"/>
    </row>
    <row r="2" spans="1:10" ht="15" x14ac:dyDescent="0.2">
      <c r="A2" s="171">
        <v>-86</v>
      </c>
      <c r="B2" s="173">
        <v>113</v>
      </c>
      <c r="C2" s="173">
        <v>110</v>
      </c>
      <c r="D2" s="172">
        <v>110</v>
      </c>
      <c r="E2" s="173">
        <v>110</v>
      </c>
      <c r="F2" s="173">
        <v>110</v>
      </c>
      <c r="G2" s="173">
        <v>110</v>
      </c>
      <c r="H2" s="173">
        <v>110</v>
      </c>
      <c r="I2" s="173">
        <v>110</v>
      </c>
      <c r="J2" s="179"/>
    </row>
    <row r="3" spans="1:10" ht="15" x14ac:dyDescent="0.2">
      <c r="A3" s="171">
        <v>-85</v>
      </c>
      <c r="B3" s="173">
        <v>114</v>
      </c>
      <c r="C3" s="173">
        <v>110</v>
      </c>
      <c r="D3" s="172">
        <v>110</v>
      </c>
      <c r="E3" s="173">
        <v>110</v>
      </c>
      <c r="F3" s="173">
        <v>110</v>
      </c>
      <c r="G3" s="173">
        <v>110</v>
      </c>
      <c r="H3" s="173">
        <v>110</v>
      </c>
      <c r="I3" s="173">
        <v>110</v>
      </c>
      <c r="J3" s="179"/>
    </row>
    <row r="4" spans="1:10" ht="15" x14ac:dyDescent="0.2">
      <c r="A4" s="171">
        <v>-84</v>
      </c>
      <c r="B4" s="173">
        <v>115</v>
      </c>
      <c r="C4" s="173">
        <v>110</v>
      </c>
      <c r="D4" s="172">
        <v>110</v>
      </c>
      <c r="E4" s="173">
        <v>110</v>
      </c>
      <c r="F4" s="173">
        <v>110</v>
      </c>
      <c r="G4" s="173">
        <v>110</v>
      </c>
      <c r="H4" s="173">
        <v>110</v>
      </c>
      <c r="I4" s="173">
        <v>110</v>
      </c>
      <c r="J4" s="179"/>
    </row>
    <row r="5" spans="1:10" ht="15" x14ac:dyDescent="0.2">
      <c r="A5" s="171">
        <v>-83</v>
      </c>
      <c r="B5" s="173">
        <v>116</v>
      </c>
      <c r="C5" s="173">
        <v>110</v>
      </c>
      <c r="D5" s="172">
        <v>110</v>
      </c>
      <c r="E5" s="173">
        <v>110</v>
      </c>
      <c r="F5" s="173">
        <v>110</v>
      </c>
      <c r="G5" s="173">
        <v>110</v>
      </c>
      <c r="H5" s="173">
        <v>110</v>
      </c>
      <c r="I5" s="173">
        <v>110</v>
      </c>
      <c r="J5" s="179"/>
    </row>
    <row r="6" spans="1:10" ht="15" x14ac:dyDescent="0.2">
      <c r="A6" s="171">
        <v>-82</v>
      </c>
      <c r="B6" s="173">
        <v>117</v>
      </c>
      <c r="C6" s="173">
        <v>110</v>
      </c>
      <c r="D6" s="172">
        <v>110</v>
      </c>
      <c r="E6" s="173">
        <v>110</v>
      </c>
      <c r="F6" s="173">
        <v>110</v>
      </c>
      <c r="G6" s="173">
        <v>110</v>
      </c>
      <c r="H6" s="173">
        <v>110</v>
      </c>
      <c r="I6" s="173">
        <v>110</v>
      </c>
      <c r="J6" s="179"/>
    </row>
    <row r="7" spans="1:10" ht="15" x14ac:dyDescent="0.2">
      <c r="A7" s="171">
        <v>-81</v>
      </c>
      <c r="B7" s="173">
        <v>118</v>
      </c>
      <c r="C7" s="173">
        <v>110</v>
      </c>
      <c r="D7" s="172">
        <v>110</v>
      </c>
      <c r="E7" s="173">
        <v>110</v>
      </c>
      <c r="F7" s="173">
        <v>110</v>
      </c>
      <c r="G7" s="173">
        <v>110</v>
      </c>
      <c r="H7" s="173">
        <v>110</v>
      </c>
      <c r="I7" s="173">
        <v>110</v>
      </c>
      <c r="J7" s="179"/>
    </row>
    <row r="8" spans="1:10" ht="15" x14ac:dyDescent="0.2">
      <c r="A8" s="171">
        <v>-80</v>
      </c>
      <c r="B8" s="173">
        <v>119</v>
      </c>
      <c r="C8" s="173">
        <v>110</v>
      </c>
      <c r="D8" s="172">
        <v>110</v>
      </c>
      <c r="E8" s="173">
        <v>110</v>
      </c>
      <c r="F8" s="173">
        <v>110</v>
      </c>
      <c r="G8" s="173">
        <v>110</v>
      </c>
      <c r="H8" s="173">
        <v>110</v>
      </c>
      <c r="I8" s="173">
        <v>110</v>
      </c>
      <c r="J8" s="179"/>
    </row>
    <row r="9" spans="1:10" ht="15" x14ac:dyDescent="0.2">
      <c r="A9" s="171">
        <v>-79</v>
      </c>
      <c r="B9" s="173">
        <v>120</v>
      </c>
      <c r="C9" s="173">
        <v>110</v>
      </c>
      <c r="D9" s="172">
        <v>110</v>
      </c>
      <c r="E9" s="173">
        <v>110</v>
      </c>
      <c r="F9" s="173">
        <v>110</v>
      </c>
      <c r="G9" s="173">
        <v>110</v>
      </c>
      <c r="H9" s="173">
        <v>110</v>
      </c>
      <c r="I9" s="173">
        <v>110</v>
      </c>
      <c r="J9" s="179"/>
    </row>
    <row r="10" spans="1:10" ht="15" x14ac:dyDescent="0.2">
      <c r="A10" s="171">
        <v>-78</v>
      </c>
      <c r="B10" s="173">
        <v>121</v>
      </c>
      <c r="C10" s="173">
        <v>110</v>
      </c>
      <c r="D10" s="172">
        <v>110</v>
      </c>
      <c r="E10" s="173">
        <v>110</v>
      </c>
      <c r="F10" s="173">
        <v>110</v>
      </c>
      <c r="G10" s="173">
        <v>110</v>
      </c>
      <c r="H10" s="173">
        <v>110</v>
      </c>
      <c r="I10" s="173">
        <v>110</v>
      </c>
      <c r="J10" s="179"/>
    </row>
    <row r="11" spans="1:10" ht="15" x14ac:dyDescent="0.2">
      <c r="A11" s="171">
        <v>-77</v>
      </c>
      <c r="B11" s="173">
        <v>122</v>
      </c>
      <c r="C11" s="173">
        <v>110</v>
      </c>
      <c r="D11" s="172">
        <v>110</v>
      </c>
      <c r="E11" s="173">
        <v>110</v>
      </c>
      <c r="F11" s="173">
        <v>110</v>
      </c>
      <c r="G11" s="173">
        <v>110</v>
      </c>
      <c r="H11" s="173">
        <v>110</v>
      </c>
      <c r="I11" s="173">
        <v>110</v>
      </c>
      <c r="J11" s="179"/>
    </row>
    <row r="12" spans="1:10" ht="15" x14ac:dyDescent="0.2">
      <c r="A12" s="171">
        <v>-76</v>
      </c>
      <c r="B12" s="173">
        <v>123</v>
      </c>
      <c r="C12" s="173">
        <v>110</v>
      </c>
      <c r="D12" s="172">
        <v>110</v>
      </c>
      <c r="E12" s="173">
        <v>110</v>
      </c>
      <c r="F12" s="173">
        <v>110</v>
      </c>
      <c r="G12" s="173">
        <v>110</v>
      </c>
      <c r="H12" s="173">
        <v>110</v>
      </c>
      <c r="I12" s="173">
        <v>110</v>
      </c>
      <c r="J12" s="179"/>
    </row>
    <row r="13" spans="1:10" ht="15" x14ac:dyDescent="0.2">
      <c r="A13" s="171">
        <v>-75</v>
      </c>
      <c r="B13" s="173">
        <v>124</v>
      </c>
      <c r="C13" s="173">
        <v>110</v>
      </c>
      <c r="D13" s="172">
        <v>110</v>
      </c>
      <c r="E13" s="173">
        <v>110</v>
      </c>
      <c r="F13" s="173">
        <v>110</v>
      </c>
      <c r="G13" s="173">
        <v>110</v>
      </c>
      <c r="H13" s="173">
        <v>110</v>
      </c>
      <c r="I13" s="173">
        <v>110</v>
      </c>
      <c r="J13" s="179"/>
    </row>
    <row r="14" spans="1:10" ht="15" x14ac:dyDescent="0.2">
      <c r="A14" s="171">
        <v>-74</v>
      </c>
      <c r="B14" s="173">
        <v>125</v>
      </c>
      <c r="C14" s="173">
        <v>110</v>
      </c>
      <c r="D14" s="172">
        <v>110</v>
      </c>
      <c r="E14" s="173">
        <v>110</v>
      </c>
      <c r="F14" s="173">
        <v>110</v>
      </c>
      <c r="G14" s="173">
        <v>110</v>
      </c>
      <c r="H14" s="173">
        <v>110</v>
      </c>
      <c r="I14" s="173">
        <v>110</v>
      </c>
      <c r="J14" s="179"/>
    </row>
    <row r="15" spans="1:10" ht="15" x14ac:dyDescent="0.2">
      <c r="A15" s="171">
        <v>-73</v>
      </c>
      <c r="B15" s="173">
        <v>126</v>
      </c>
      <c r="C15" s="173">
        <v>110</v>
      </c>
      <c r="D15" s="172">
        <v>110</v>
      </c>
      <c r="E15" s="173">
        <v>110</v>
      </c>
      <c r="F15" s="173">
        <v>110</v>
      </c>
      <c r="G15" s="173">
        <v>110</v>
      </c>
      <c r="H15" s="173">
        <v>110</v>
      </c>
      <c r="I15" s="173">
        <v>110</v>
      </c>
      <c r="J15" s="179"/>
    </row>
    <row r="16" spans="1:10" ht="15" x14ac:dyDescent="0.2">
      <c r="A16" s="171">
        <v>-72</v>
      </c>
      <c r="B16" s="173">
        <v>127</v>
      </c>
      <c r="C16" s="173">
        <v>110</v>
      </c>
      <c r="D16" s="172">
        <v>110</v>
      </c>
      <c r="E16" s="173">
        <v>110</v>
      </c>
      <c r="F16" s="173">
        <v>110</v>
      </c>
      <c r="G16" s="173">
        <v>110</v>
      </c>
      <c r="H16" s="173">
        <v>110</v>
      </c>
      <c r="I16" s="173">
        <v>110</v>
      </c>
      <c r="J16" s="179"/>
    </row>
    <row r="17" spans="1:10" ht="15" x14ac:dyDescent="0.2">
      <c r="A17" s="171">
        <v>-71</v>
      </c>
      <c r="B17" s="173">
        <v>128</v>
      </c>
      <c r="C17" s="173">
        <v>110</v>
      </c>
      <c r="D17" s="172">
        <v>110</v>
      </c>
      <c r="E17" s="173">
        <v>110</v>
      </c>
      <c r="F17" s="173">
        <v>110</v>
      </c>
      <c r="G17" s="173">
        <v>110</v>
      </c>
      <c r="H17" s="173">
        <v>110</v>
      </c>
      <c r="I17" s="173">
        <v>110</v>
      </c>
      <c r="J17" s="179"/>
    </row>
    <row r="18" spans="1:10" ht="15" x14ac:dyDescent="0.2">
      <c r="A18" s="171">
        <v>-70</v>
      </c>
      <c r="B18" s="173">
        <v>129</v>
      </c>
      <c r="C18" s="173">
        <v>111</v>
      </c>
      <c r="D18" s="172">
        <v>110</v>
      </c>
      <c r="E18" s="173">
        <v>110</v>
      </c>
      <c r="F18" s="173">
        <v>110</v>
      </c>
      <c r="G18" s="173">
        <v>110</v>
      </c>
      <c r="H18" s="173">
        <v>110</v>
      </c>
      <c r="I18" s="173">
        <v>110</v>
      </c>
      <c r="J18" s="179"/>
    </row>
    <row r="19" spans="1:10" ht="15" x14ac:dyDescent="0.2">
      <c r="A19" s="171">
        <v>-69</v>
      </c>
      <c r="B19" s="173">
        <v>130</v>
      </c>
      <c r="C19" s="173">
        <v>112</v>
      </c>
      <c r="D19" s="172">
        <v>110</v>
      </c>
      <c r="E19" s="173">
        <v>110</v>
      </c>
      <c r="F19" s="173">
        <v>110</v>
      </c>
      <c r="G19" s="173">
        <v>110</v>
      </c>
      <c r="H19" s="173">
        <v>110</v>
      </c>
      <c r="I19" s="173">
        <v>110</v>
      </c>
      <c r="J19" s="179"/>
    </row>
    <row r="20" spans="1:10" ht="15" x14ac:dyDescent="0.2">
      <c r="A20" s="171">
        <v>-68</v>
      </c>
      <c r="B20" s="173">
        <v>131</v>
      </c>
      <c r="C20" s="173">
        <v>113</v>
      </c>
      <c r="D20" s="172">
        <v>110</v>
      </c>
      <c r="E20" s="173">
        <v>110</v>
      </c>
      <c r="F20" s="173">
        <v>110</v>
      </c>
      <c r="G20" s="173">
        <v>110</v>
      </c>
      <c r="H20" s="173">
        <v>110</v>
      </c>
      <c r="I20" s="173">
        <v>110</v>
      </c>
      <c r="J20" s="179"/>
    </row>
    <row r="21" spans="1:10" ht="15" x14ac:dyDescent="0.2">
      <c r="A21" s="171">
        <v>-67</v>
      </c>
      <c r="B21" s="173">
        <v>132</v>
      </c>
      <c r="C21" s="173">
        <v>114</v>
      </c>
      <c r="D21" s="172">
        <v>111</v>
      </c>
      <c r="E21" s="173">
        <v>110</v>
      </c>
      <c r="F21" s="173">
        <v>110</v>
      </c>
      <c r="G21" s="173">
        <v>110</v>
      </c>
      <c r="H21" s="173">
        <v>110</v>
      </c>
      <c r="I21" s="173">
        <v>110</v>
      </c>
      <c r="J21" s="179"/>
    </row>
    <row r="22" spans="1:10" ht="15" x14ac:dyDescent="0.2">
      <c r="A22" s="171">
        <v>-66</v>
      </c>
      <c r="B22" s="173">
        <v>133</v>
      </c>
      <c r="C22" s="173">
        <v>115</v>
      </c>
      <c r="D22" s="172">
        <v>112</v>
      </c>
      <c r="E22" s="173">
        <v>110</v>
      </c>
      <c r="F22" s="173">
        <v>110</v>
      </c>
      <c r="G22" s="173">
        <v>110</v>
      </c>
      <c r="H22" s="173">
        <v>110</v>
      </c>
      <c r="I22" s="173">
        <v>110</v>
      </c>
      <c r="J22" s="179"/>
    </row>
    <row r="23" spans="1:10" ht="15" x14ac:dyDescent="0.2">
      <c r="A23" s="171">
        <v>-65</v>
      </c>
      <c r="B23" s="173">
        <v>134</v>
      </c>
      <c r="C23" s="173">
        <v>116</v>
      </c>
      <c r="D23" s="172">
        <v>113</v>
      </c>
      <c r="E23" s="173">
        <v>110</v>
      </c>
      <c r="F23" s="173">
        <v>110</v>
      </c>
      <c r="G23" s="173">
        <v>110</v>
      </c>
      <c r="H23" s="173">
        <v>110</v>
      </c>
      <c r="I23" s="173">
        <v>110</v>
      </c>
      <c r="J23" s="179"/>
    </row>
    <row r="24" spans="1:10" ht="15" x14ac:dyDescent="0.2">
      <c r="A24" s="171">
        <v>-64</v>
      </c>
      <c r="B24" s="173">
        <v>135</v>
      </c>
      <c r="C24" s="173">
        <v>117</v>
      </c>
      <c r="D24" s="172">
        <v>114</v>
      </c>
      <c r="E24" s="173">
        <v>110</v>
      </c>
      <c r="F24" s="173">
        <v>110</v>
      </c>
      <c r="G24" s="173">
        <v>110</v>
      </c>
      <c r="H24" s="173">
        <v>110</v>
      </c>
      <c r="I24" s="173">
        <v>110</v>
      </c>
      <c r="J24" s="179"/>
    </row>
    <row r="25" spans="1:10" ht="15" x14ac:dyDescent="0.2">
      <c r="A25" s="171">
        <v>-63</v>
      </c>
      <c r="B25" s="173">
        <v>136</v>
      </c>
      <c r="C25" s="173">
        <v>118</v>
      </c>
      <c r="D25" s="172">
        <v>115</v>
      </c>
      <c r="E25" s="173">
        <v>110</v>
      </c>
      <c r="F25" s="173">
        <v>110</v>
      </c>
      <c r="G25" s="173">
        <v>110</v>
      </c>
      <c r="H25" s="173">
        <v>110</v>
      </c>
      <c r="I25" s="173">
        <v>110</v>
      </c>
      <c r="J25" s="179"/>
    </row>
    <row r="26" spans="1:10" ht="15" x14ac:dyDescent="0.2">
      <c r="A26" s="171">
        <v>-62</v>
      </c>
      <c r="B26" s="173">
        <v>137</v>
      </c>
      <c r="C26" s="173">
        <v>119</v>
      </c>
      <c r="D26" s="172">
        <v>116</v>
      </c>
      <c r="E26" s="173">
        <v>110</v>
      </c>
      <c r="F26" s="173">
        <v>110</v>
      </c>
      <c r="G26" s="173">
        <v>110</v>
      </c>
      <c r="H26" s="173">
        <v>110</v>
      </c>
      <c r="I26" s="173">
        <v>110</v>
      </c>
      <c r="J26" s="179"/>
    </row>
    <row r="27" spans="1:10" ht="15" x14ac:dyDescent="0.2">
      <c r="A27" s="171">
        <v>-61</v>
      </c>
      <c r="B27" s="173">
        <v>138</v>
      </c>
      <c r="C27" s="173">
        <v>120</v>
      </c>
      <c r="D27" s="172">
        <v>117</v>
      </c>
      <c r="E27" s="173">
        <v>110</v>
      </c>
      <c r="F27" s="173">
        <v>110</v>
      </c>
      <c r="G27" s="173">
        <v>110</v>
      </c>
      <c r="H27" s="173">
        <v>110</v>
      </c>
      <c r="I27" s="173">
        <v>110</v>
      </c>
      <c r="J27" s="179"/>
    </row>
    <row r="28" spans="1:10" ht="15" x14ac:dyDescent="0.2">
      <c r="A28" s="171">
        <v>-60</v>
      </c>
      <c r="B28" s="173">
        <v>139</v>
      </c>
      <c r="C28" s="173">
        <v>121</v>
      </c>
      <c r="D28" s="172">
        <v>118</v>
      </c>
      <c r="E28" s="173">
        <v>110</v>
      </c>
      <c r="F28" s="173">
        <v>110</v>
      </c>
      <c r="G28" s="173">
        <v>110</v>
      </c>
      <c r="H28" s="173">
        <v>110</v>
      </c>
      <c r="I28" s="173">
        <v>110</v>
      </c>
      <c r="J28" s="179"/>
    </row>
    <row r="29" spans="1:10" ht="15" x14ac:dyDescent="0.2">
      <c r="A29" s="171">
        <v>-59</v>
      </c>
      <c r="B29" s="173">
        <v>140</v>
      </c>
      <c r="C29" s="173">
        <v>122</v>
      </c>
      <c r="D29" s="172">
        <v>119</v>
      </c>
      <c r="E29" s="173">
        <v>110</v>
      </c>
      <c r="F29" s="173">
        <v>110</v>
      </c>
      <c r="G29" s="173">
        <v>110</v>
      </c>
      <c r="H29" s="173">
        <v>110</v>
      </c>
      <c r="I29" s="173">
        <v>110</v>
      </c>
      <c r="J29" s="179"/>
    </row>
    <row r="30" spans="1:10" ht="15" x14ac:dyDescent="0.2">
      <c r="A30" s="171">
        <v>-58</v>
      </c>
      <c r="B30" s="173">
        <v>141</v>
      </c>
      <c r="C30" s="173">
        <v>123</v>
      </c>
      <c r="D30" s="172">
        <v>120</v>
      </c>
      <c r="E30" s="173">
        <v>110</v>
      </c>
      <c r="F30" s="173">
        <v>110</v>
      </c>
      <c r="G30" s="173">
        <v>110</v>
      </c>
      <c r="H30" s="173">
        <v>110</v>
      </c>
      <c r="I30" s="173">
        <v>110</v>
      </c>
      <c r="J30" s="179"/>
    </row>
    <row r="31" spans="1:10" ht="15" x14ac:dyDescent="0.2">
      <c r="A31" s="171">
        <v>-57</v>
      </c>
      <c r="B31" s="173">
        <v>142</v>
      </c>
      <c r="C31" s="173">
        <v>124</v>
      </c>
      <c r="D31" s="172">
        <v>121</v>
      </c>
      <c r="E31" s="173">
        <v>111</v>
      </c>
      <c r="F31" s="173">
        <v>110</v>
      </c>
      <c r="G31" s="173">
        <v>110</v>
      </c>
      <c r="H31" s="173">
        <v>110</v>
      </c>
      <c r="I31" s="173">
        <v>110</v>
      </c>
      <c r="J31" s="179"/>
    </row>
    <row r="32" spans="1:10" ht="15" x14ac:dyDescent="0.2">
      <c r="A32" s="171">
        <v>-56</v>
      </c>
      <c r="B32" s="173">
        <v>143</v>
      </c>
      <c r="C32" s="173">
        <v>125</v>
      </c>
      <c r="D32" s="172">
        <v>122</v>
      </c>
      <c r="E32" s="173">
        <v>112</v>
      </c>
      <c r="F32" s="173">
        <v>110</v>
      </c>
      <c r="G32" s="173">
        <v>110</v>
      </c>
      <c r="H32" s="173">
        <v>110</v>
      </c>
      <c r="I32" s="173">
        <v>110</v>
      </c>
      <c r="J32" s="179"/>
    </row>
    <row r="33" spans="1:10" ht="15" x14ac:dyDescent="0.2">
      <c r="A33" s="171">
        <v>-55</v>
      </c>
      <c r="B33" s="173">
        <v>144</v>
      </c>
      <c r="C33" s="173">
        <v>126</v>
      </c>
      <c r="D33" s="172">
        <v>123</v>
      </c>
      <c r="E33" s="173">
        <v>113</v>
      </c>
      <c r="F33" s="173">
        <v>110</v>
      </c>
      <c r="G33" s="173">
        <v>110</v>
      </c>
      <c r="H33" s="173">
        <v>110</v>
      </c>
      <c r="I33" s="173">
        <v>110</v>
      </c>
      <c r="J33" s="179"/>
    </row>
    <row r="34" spans="1:10" ht="15" x14ac:dyDescent="0.2">
      <c r="A34" s="171">
        <v>-54</v>
      </c>
      <c r="B34" s="173">
        <v>145</v>
      </c>
      <c r="C34" s="173">
        <v>127</v>
      </c>
      <c r="D34" s="172">
        <v>124</v>
      </c>
      <c r="E34" s="173">
        <v>114</v>
      </c>
      <c r="F34" s="173">
        <v>110</v>
      </c>
      <c r="G34" s="173">
        <v>110</v>
      </c>
      <c r="H34" s="173">
        <v>110</v>
      </c>
      <c r="I34" s="173">
        <v>110</v>
      </c>
      <c r="J34" s="179"/>
    </row>
    <row r="35" spans="1:10" ht="15" x14ac:dyDescent="0.2">
      <c r="A35" s="171">
        <v>-53</v>
      </c>
      <c r="B35" s="173">
        <v>146</v>
      </c>
      <c r="C35" s="173">
        <v>128</v>
      </c>
      <c r="D35" s="172">
        <v>125</v>
      </c>
      <c r="E35" s="173">
        <v>115</v>
      </c>
      <c r="F35" s="173">
        <v>110</v>
      </c>
      <c r="G35" s="173">
        <v>110</v>
      </c>
      <c r="H35" s="173">
        <v>110</v>
      </c>
      <c r="I35" s="173">
        <v>110</v>
      </c>
      <c r="J35" s="179"/>
    </row>
    <row r="36" spans="1:10" ht="15" x14ac:dyDescent="0.2">
      <c r="A36" s="171">
        <v>-52</v>
      </c>
      <c r="B36" s="173">
        <v>147</v>
      </c>
      <c r="C36" s="173">
        <v>129</v>
      </c>
      <c r="D36" s="172">
        <v>126</v>
      </c>
      <c r="E36" s="173">
        <v>116</v>
      </c>
      <c r="F36" s="173">
        <v>110</v>
      </c>
      <c r="G36" s="173">
        <v>110</v>
      </c>
      <c r="H36" s="173">
        <v>110</v>
      </c>
      <c r="I36" s="173">
        <v>110</v>
      </c>
      <c r="J36" s="179"/>
    </row>
    <row r="37" spans="1:10" ht="15" x14ac:dyDescent="0.2">
      <c r="A37" s="171">
        <v>-51</v>
      </c>
      <c r="B37" s="173">
        <v>148</v>
      </c>
      <c r="C37" s="173">
        <v>130</v>
      </c>
      <c r="D37" s="172">
        <v>127</v>
      </c>
      <c r="E37" s="173">
        <v>117</v>
      </c>
      <c r="F37" s="173">
        <v>110</v>
      </c>
      <c r="G37" s="173">
        <v>110</v>
      </c>
      <c r="H37" s="173">
        <v>110</v>
      </c>
      <c r="I37" s="173">
        <v>110</v>
      </c>
      <c r="J37" s="179"/>
    </row>
    <row r="38" spans="1:10" ht="15" x14ac:dyDescent="0.2">
      <c r="A38" s="171">
        <v>-50</v>
      </c>
      <c r="B38" s="173">
        <v>149</v>
      </c>
      <c r="C38" s="173">
        <v>131</v>
      </c>
      <c r="D38" s="172">
        <v>128</v>
      </c>
      <c r="E38" s="173">
        <v>118</v>
      </c>
      <c r="F38" s="173">
        <v>110</v>
      </c>
      <c r="G38" s="173">
        <v>110</v>
      </c>
      <c r="H38" s="173">
        <v>110</v>
      </c>
      <c r="I38" s="173">
        <v>110</v>
      </c>
      <c r="J38" s="179"/>
    </row>
    <row r="39" spans="1:10" ht="15" x14ac:dyDescent="0.2">
      <c r="A39" s="171">
        <v>-49</v>
      </c>
      <c r="B39" s="173">
        <v>150</v>
      </c>
      <c r="C39" s="173">
        <v>132</v>
      </c>
      <c r="D39" s="172">
        <v>129</v>
      </c>
      <c r="E39" s="173">
        <v>119</v>
      </c>
      <c r="F39" s="173">
        <v>110</v>
      </c>
      <c r="G39" s="173">
        <v>110</v>
      </c>
      <c r="H39" s="173">
        <v>110</v>
      </c>
      <c r="I39" s="173">
        <v>110</v>
      </c>
      <c r="J39" s="179"/>
    </row>
    <row r="40" spans="1:10" ht="15" x14ac:dyDescent="0.2">
      <c r="A40" s="171">
        <v>-48</v>
      </c>
      <c r="B40" s="173">
        <v>151</v>
      </c>
      <c r="C40" s="173">
        <v>133</v>
      </c>
      <c r="D40" s="172">
        <v>130</v>
      </c>
      <c r="E40" s="173">
        <v>120</v>
      </c>
      <c r="F40" s="173">
        <f t="shared" ref="F40:G55" si="0">F41-1</f>
        <v>110</v>
      </c>
      <c r="G40" s="173">
        <v>110</v>
      </c>
      <c r="H40" s="173">
        <v>110</v>
      </c>
      <c r="I40" s="173">
        <v>110</v>
      </c>
      <c r="J40" s="179"/>
    </row>
    <row r="41" spans="1:10" ht="15" x14ac:dyDescent="0.2">
      <c r="A41" s="171">
        <v>-47</v>
      </c>
      <c r="B41" s="173">
        <v>152</v>
      </c>
      <c r="C41" s="173">
        <v>134</v>
      </c>
      <c r="D41" s="172">
        <v>131</v>
      </c>
      <c r="E41" s="173">
        <v>121</v>
      </c>
      <c r="F41" s="173">
        <f t="shared" si="0"/>
        <v>111</v>
      </c>
      <c r="G41" s="173">
        <v>110</v>
      </c>
      <c r="H41" s="173">
        <v>110.90909090909091</v>
      </c>
      <c r="I41" s="173">
        <v>110</v>
      </c>
      <c r="J41" s="179"/>
    </row>
    <row r="42" spans="1:10" ht="15" x14ac:dyDescent="0.2">
      <c r="A42" s="171">
        <v>-46</v>
      </c>
      <c r="B42" s="173">
        <v>153</v>
      </c>
      <c r="C42" s="173">
        <v>135</v>
      </c>
      <c r="D42" s="172">
        <v>132</v>
      </c>
      <c r="E42" s="173">
        <v>122</v>
      </c>
      <c r="F42" s="173">
        <f t="shared" si="0"/>
        <v>112</v>
      </c>
      <c r="G42" s="173">
        <v>110</v>
      </c>
      <c r="H42" s="173">
        <v>111.81818181818181</v>
      </c>
      <c r="I42" s="173">
        <v>110</v>
      </c>
      <c r="J42" s="179"/>
    </row>
    <row r="43" spans="1:10" ht="15" x14ac:dyDescent="0.2">
      <c r="A43" s="171">
        <v>-45</v>
      </c>
      <c r="B43" s="173">
        <v>154</v>
      </c>
      <c r="C43" s="173">
        <v>136</v>
      </c>
      <c r="D43" s="172">
        <v>133</v>
      </c>
      <c r="E43" s="173">
        <v>123</v>
      </c>
      <c r="F43" s="173">
        <f t="shared" si="0"/>
        <v>113</v>
      </c>
      <c r="G43" s="173">
        <v>110</v>
      </c>
      <c r="H43" s="173">
        <v>112.72727272727273</v>
      </c>
      <c r="I43" s="173">
        <v>110</v>
      </c>
      <c r="J43" s="179"/>
    </row>
    <row r="44" spans="1:10" ht="15" x14ac:dyDescent="0.2">
      <c r="A44" s="171">
        <v>-44</v>
      </c>
      <c r="B44" s="173">
        <v>155</v>
      </c>
      <c r="C44" s="173">
        <v>137</v>
      </c>
      <c r="D44" s="172">
        <v>134</v>
      </c>
      <c r="E44" s="173">
        <v>124</v>
      </c>
      <c r="F44" s="173">
        <f t="shared" si="0"/>
        <v>114</v>
      </c>
      <c r="G44" s="173">
        <v>110</v>
      </c>
      <c r="H44" s="173">
        <v>113.63636363636364</v>
      </c>
      <c r="I44" s="173">
        <v>110</v>
      </c>
      <c r="J44" s="179"/>
    </row>
    <row r="45" spans="1:10" ht="15" x14ac:dyDescent="0.2">
      <c r="A45" s="171">
        <v>-43</v>
      </c>
      <c r="B45" s="173">
        <v>156</v>
      </c>
      <c r="C45" s="173">
        <v>138</v>
      </c>
      <c r="D45" s="172">
        <v>135</v>
      </c>
      <c r="E45" s="173">
        <v>125</v>
      </c>
      <c r="F45" s="173">
        <f t="shared" si="0"/>
        <v>115</v>
      </c>
      <c r="G45" s="173">
        <v>110</v>
      </c>
      <c r="H45" s="173">
        <v>114.54545454545455</v>
      </c>
      <c r="I45" s="173">
        <v>110</v>
      </c>
      <c r="J45" s="179"/>
    </row>
    <row r="46" spans="1:10" ht="15" x14ac:dyDescent="0.2">
      <c r="A46" s="171">
        <v>-42</v>
      </c>
      <c r="B46" s="173">
        <v>157</v>
      </c>
      <c r="C46" s="173">
        <v>139</v>
      </c>
      <c r="D46" s="172">
        <v>136</v>
      </c>
      <c r="E46" s="173">
        <v>126</v>
      </c>
      <c r="F46" s="173">
        <f t="shared" si="0"/>
        <v>116</v>
      </c>
      <c r="G46" s="173">
        <v>110</v>
      </c>
      <c r="H46" s="173">
        <v>115.45454545454545</v>
      </c>
      <c r="I46" s="173">
        <v>110</v>
      </c>
      <c r="J46" s="179"/>
    </row>
    <row r="47" spans="1:10" ht="15" x14ac:dyDescent="0.2">
      <c r="A47" s="171">
        <v>-41</v>
      </c>
      <c r="B47" s="173">
        <v>158</v>
      </c>
      <c r="C47" s="173">
        <v>140</v>
      </c>
      <c r="D47" s="172">
        <v>137</v>
      </c>
      <c r="E47" s="173">
        <v>127</v>
      </c>
      <c r="F47" s="173">
        <f t="shared" si="0"/>
        <v>117</v>
      </c>
      <c r="G47" s="173">
        <f t="shared" si="0"/>
        <v>111</v>
      </c>
      <c r="H47" s="173">
        <v>116.36363636363636</v>
      </c>
      <c r="I47" s="173">
        <v>110</v>
      </c>
      <c r="J47" s="179"/>
    </row>
    <row r="48" spans="1:10" ht="15" x14ac:dyDescent="0.2">
      <c r="A48" s="171">
        <v>-40</v>
      </c>
      <c r="B48" s="173">
        <v>159</v>
      </c>
      <c r="C48" s="173">
        <v>141</v>
      </c>
      <c r="D48" s="172">
        <v>138</v>
      </c>
      <c r="E48" s="173">
        <v>128</v>
      </c>
      <c r="F48" s="173">
        <f t="shared" si="0"/>
        <v>118</v>
      </c>
      <c r="G48" s="173">
        <f t="shared" si="0"/>
        <v>112</v>
      </c>
      <c r="H48" s="173">
        <v>117.27272727272727</v>
      </c>
      <c r="I48" s="173">
        <v>110</v>
      </c>
      <c r="J48" s="179"/>
    </row>
    <row r="49" spans="1:18" ht="15" x14ac:dyDescent="0.2">
      <c r="A49" s="171">
        <v>-39</v>
      </c>
      <c r="B49" s="173">
        <v>160</v>
      </c>
      <c r="C49" s="173">
        <v>142</v>
      </c>
      <c r="D49" s="172">
        <v>139</v>
      </c>
      <c r="E49" s="173">
        <v>129</v>
      </c>
      <c r="F49" s="173">
        <f t="shared" si="0"/>
        <v>119</v>
      </c>
      <c r="G49" s="173">
        <f t="shared" si="0"/>
        <v>113</v>
      </c>
      <c r="H49" s="173">
        <v>118.18181818181819</v>
      </c>
      <c r="I49" s="173">
        <v>110</v>
      </c>
      <c r="J49" s="179"/>
    </row>
    <row r="50" spans="1:18" ht="15" x14ac:dyDescent="0.2">
      <c r="A50" s="171">
        <v>-38</v>
      </c>
      <c r="B50" s="173">
        <v>161</v>
      </c>
      <c r="C50" s="173">
        <v>143</v>
      </c>
      <c r="D50" s="172">
        <v>140</v>
      </c>
      <c r="E50" s="173">
        <v>130</v>
      </c>
      <c r="F50" s="173">
        <f t="shared" si="0"/>
        <v>120</v>
      </c>
      <c r="G50" s="173">
        <f t="shared" si="0"/>
        <v>114</v>
      </c>
      <c r="H50" s="173">
        <v>119.09090909090909</v>
      </c>
      <c r="I50" s="173">
        <v>110</v>
      </c>
      <c r="J50" s="179"/>
    </row>
    <row r="51" spans="1:18" ht="15" x14ac:dyDescent="0.2">
      <c r="A51" s="171">
        <v>-37</v>
      </c>
      <c r="B51" s="173">
        <v>162</v>
      </c>
      <c r="C51" s="173">
        <v>144</v>
      </c>
      <c r="D51" s="172">
        <v>141</v>
      </c>
      <c r="E51" s="173">
        <v>131</v>
      </c>
      <c r="F51" s="173">
        <f t="shared" si="0"/>
        <v>121</v>
      </c>
      <c r="G51" s="173">
        <f t="shared" si="0"/>
        <v>115</v>
      </c>
      <c r="H51" s="173">
        <v>120</v>
      </c>
      <c r="I51" s="173">
        <v>110</v>
      </c>
      <c r="J51" s="179"/>
      <c r="R51" s="84" t="s">
        <v>49</v>
      </c>
    </row>
    <row r="52" spans="1:18" ht="15" x14ac:dyDescent="0.2">
      <c r="A52" s="171">
        <v>-36</v>
      </c>
      <c r="B52" s="173">
        <v>163</v>
      </c>
      <c r="C52" s="173">
        <v>145</v>
      </c>
      <c r="D52" s="172">
        <v>142</v>
      </c>
      <c r="E52" s="173">
        <v>132</v>
      </c>
      <c r="F52" s="173">
        <f t="shared" si="0"/>
        <v>122</v>
      </c>
      <c r="G52" s="173">
        <f t="shared" si="0"/>
        <v>116</v>
      </c>
      <c r="H52" s="173">
        <v>120.90909090909091</v>
      </c>
      <c r="I52" s="173">
        <v>111</v>
      </c>
      <c r="J52" s="179"/>
      <c r="R52" s="84" t="s">
        <v>50</v>
      </c>
    </row>
    <row r="53" spans="1:18" ht="15" x14ac:dyDescent="0.2">
      <c r="A53" s="171">
        <v>-35</v>
      </c>
      <c r="B53" s="173">
        <v>164</v>
      </c>
      <c r="C53" s="173">
        <v>146</v>
      </c>
      <c r="D53" s="172">
        <v>143</v>
      </c>
      <c r="E53" s="173">
        <v>133</v>
      </c>
      <c r="F53" s="173">
        <f t="shared" si="0"/>
        <v>123</v>
      </c>
      <c r="G53" s="173">
        <f t="shared" si="0"/>
        <v>117</v>
      </c>
      <c r="H53" s="173">
        <v>121.81818181818181</v>
      </c>
      <c r="I53" s="173">
        <v>112</v>
      </c>
      <c r="J53" s="179"/>
      <c r="R53" s="84" t="s">
        <v>50</v>
      </c>
    </row>
    <row r="54" spans="1:18" ht="15" x14ac:dyDescent="0.2">
      <c r="A54" s="171">
        <v>-34</v>
      </c>
      <c r="B54" s="173">
        <v>165</v>
      </c>
      <c r="C54" s="173">
        <v>147</v>
      </c>
      <c r="D54" s="172">
        <v>144</v>
      </c>
      <c r="E54" s="173">
        <v>134</v>
      </c>
      <c r="F54" s="173">
        <f t="shared" si="0"/>
        <v>124</v>
      </c>
      <c r="G54" s="173">
        <f t="shared" si="0"/>
        <v>118</v>
      </c>
      <c r="H54" s="173">
        <v>122.72727272727273</v>
      </c>
      <c r="I54" s="173">
        <v>113</v>
      </c>
      <c r="J54" s="179"/>
      <c r="R54" s="84" t="s">
        <v>50</v>
      </c>
    </row>
    <row r="55" spans="1:18" ht="15" x14ac:dyDescent="0.2">
      <c r="A55" s="171">
        <v>-33</v>
      </c>
      <c r="B55" s="173">
        <v>166</v>
      </c>
      <c r="C55" s="173">
        <v>148</v>
      </c>
      <c r="D55" s="172">
        <v>145</v>
      </c>
      <c r="E55" s="173">
        <v>135</v>
      </c>
      <c r="F55" s="173">
        <f t="shared" si="0"/>
        <v>125</v>
      </c>
      <c r="G55" s="173">
        <f t="shared" si="0"/>
        <v>119</v>
      </c>
      <c r="H55" s="173">
        <v>123.63636363636364</v>
      </c>
      <c r="I55" s="173">
        <v>114</v>
      </c>
      <c r="J55" s="179"/>
      <c r="R55" s="84" t="s">
        <v>50</v>
      </c>
    </row>
    <row r="56" spans="1:18" ht="15" x14ac:dyDescent="0.2">
      <c r="A56" s="171">
        <v>-32</v>
      </c>
      <c r="B56" s="173">
        <v>167</v>
      </c>
      <c r="C56" s="173">
        <v>149</v>
      </c>
      <c r="D56" s="172">
        <v>146</v>
      </c>
      <c r="E56" s="173">
        <v>136</v>
      </c>
      <c r="F56" s="173">
        <f t="shared" ref="F56:G86" si="1">F57-1</f>
        <v>126</v>
      </c>
      <c r="G56" s="173">
        <f t="shared" si="1"/>
        <v>120</v>
      </c>
      <c r="H56" s="173">
        <v>124.54545454545455</v>
      </c>
      <c r="I56" s="173">
        <v>115</v>
      </c>
      <c r="J56" s="179"/>
      <c r="R56" s="84" t="s">
        <v>50</v>
      </c>
    </row>
    <row r="57" spans="1:18" ht="15" x14ac:dyDescent="0.2">
      <c r="A57" s="171">
        <v>-31</v>
      </c>
      <c r="B57" s="173">
        <v>168</v>
      </c>
      <c r="C57" s="173">
        <v>150</v>
      </c>
      <c r="D57" s="172">
        <v>147</v>
      </c>
      <c r="E57" s="173">
        <v>137</v>
      </c>
      <c r="F57" s="173">
        <f t="shared" si="1"/>
        <v>127</v>
      </c>
      <c r="G57" s="173">
        <f t="shared" si="1"/>
        <v>121</v>
      </c>
      <c r="H57" s="173">
        <v>125.45454545454545</v>
      </c>
      <c r="I57" s="173">
        <v>116</v>
      </c>
      <c r="J57" s="179"/>
      <c r="R57" s="84" t="s">
        <v>50</v>
      </c>
    </row>
    <row r="58" spans="1:18" ht="15" x14ac:dyDescent="0.2">
      <c r="A58" s="171">
        <v>-30</v>
      </c>
      <c r="B58" s="173">
        <v>169</v>
      </c>
      <c r="C58" s="173">
        <v>151</v>
      </c>
      <c r="D58" s="172">
        <v>148</v>
      </c>
      <c r="E58" s="173">
        <v>138</v>
      </c>
      <c r="F58" s="173">
        <f t="shared" si="1"/>
        <v>128</v>
      </c>
      <c r="G58" s="173">
        <f t="shared" si="1"/>
        <v>122</v>
      </c>
      <c r="H58" s="173">
        <v>126.36363636363636</v>
      </c>
      <c r="I58" s="173">
        <v>117</v>
      </c>
      <c r="J58" s="179"/>
      <c r="R58" s="84" t="s">
        <v>50</v>
      </c>
    </row>
    <row r="59" spans="1:18" ht="15" x14ac:dyDescent="0.2">
      <c r="A59" s="171">
        <v>-29</v>
      </c>
      <c r="B59" s="176">
        <v>170</v>
      </c>
      <c r="C59" s="173">
        <v>152</v>
      </c>
      <c r="D59" s="172">
        <v>149</v>
      </c>
      <c r="E59" s="173">
        <v>139</v>
      </c>
      <c r="F59" s="173">
        <f t="shared" si="1"/>
        <v>129</v>
      </c>
      <c r="G59" s="173">
        <f t="shared" si="1"/>
        <v>123</v>
      </c>
      <c r="H59" s="173">
        <v>127.27272727272727</v>
      </c>
      <c r="I59" s="173">
        <v>118</v>
      </c>
      <c r="J59" s="179"/>
      <c r="R59" s="84" t="s">
        <v>50</v>
      </c>
    </row>
    <row r="60" spans="1:18" ht="15" x14ac:dyDescent="0.2">
      <c r="A60" s="171">
        <v>-28</v>
      </c>
      <c r="B60" s="176">
        <v>171</v>
      </c>
      <c r="C60" s="173">
        <v>153</v>
      </c>
      <c r="D60" s="172">
        <v>150</v>
      </c>
      <c r="E60" s="173">
        <v>140</v>
      </c>
      <c r="F60" s="173">
        <f t="shared" si="1"/>
        <v>130</v>
      </c>
      <c r="G60" s="173">
        <f t="shared" si="1"/>
        <v>124</v>
      </c>
      <c r="H60" s="173">
        <v>128.18181818181819</v>
      </c>
      <c r="I60" s="173">
        <v>119</v>
      </c>
      <c r="J60" s="179"/>
      <c r="R60" s="84" t="s">
        <v>50</v>
      </c>
    </row>
    <row r="61" spans="1:18" ht="15" x14ac:dyDescent="0.2">
      <c r="A61" s="171">
        <v>-27</v>
      </c>
      <c r="B61" s="176">
        <v>172</v>
      </c>
      <c r="C61" s="173">
        <v>154</v>
      </c>
      <c r="D61" s="172">
        <v>151</v>
      </c>
      <c r="E61" s="173">
        <v>141</v>
      </c>
      <c r="F61" s="173">
        <f t="shared" si="1"/>
        <v>131</v>
      </c>
      <c r="G61" s="173">
        <f t="shared" si="1"/>
        <v>125</v>
      </c>
      <c r="H61" s="173">
        <v>129.09090909090909</v>
      </c>
      <c r="I61" s="173">
        <v>120</v>
      </c>
      <c r="J61" s="179"/>
      <c r="R61" s="84" t="s">
        <v>50</v>
      </c>
    </row>
    <row r="62" spans="1:18" ht="15" x14ac:dyDescent="0.2">
      <c r="A62" s="171">
        <v>-26</v>
      </c>
      <c r="B62" s="176">
        <v>173</v>
      </c>
      <c r="C62" s="173">
        <v>155</v>
      </c>
      <c r="D62" s="172">
        <v>152</v>
      </c>
      <c r="E62" s="173">
        <v>142</v>
      </c>
      <c r="F62" s="173">
        <f t="shared" si="1"/>
        <v>132</v>
      </c>
      <c r="G62" s="173">
        <f t="shared" si="1"/>
        <v>126</v>
      </c>
      <c r="H62" s="173">
        <v>130</v>
      </c>
      <c r="I62" s="173">
        <v>121</v>
      </c>
      <c r="J62" s="179"/>
      <c r="R62" s="86" t="s">
        <v>51</v>
      </c>
    </row>
    <row r="63" spans="1:18" ht="15.75" thickBot="1" x14ac:dyDescent="0.25">
      <c r="A63" s="171">
        <v>-25</v>
      </c>
      <c r="B63" s="174">
        <v>174</v>
      </c>
      <c r="C63" s="173">
        <v>156</v>
      </c>
      <c r="D63" s="172">
        <v>153</v>
      </c>
      <c r="E63" s="173">
        <v>143</v>
      </c>
      <c r="F63" s="173">
        <f t="shared" si="1"/>
        <v>133</v>
      </c>
      <c r="G63" s="173">
        <f t="shared" si="1"/>
        <v>127</v>
      </c>
      <c r="H63" s="173">
        <v>130.90909090909091</v>
      </c>
      <c r="I63" s="173">
        <v>122</v>
      </c>
      <c r="J63" s="179"/>
      <c r="R63" s="86" t="s">
        <v>51</v>
      </c>
    </row>
    <row r="64" spans="1:18" ht="15" x14ac:dyDescent="0.2">
      <c r="A64" s="171">
        <v>-24</v>
      </c>
      <c r="B64" s="250">
        <v>175</v>
      </c>
      <c r="C64" s="173">
        <v>157</v>
      </c>
      <c r="D64" s="172">
        <v>154</v>
      </c>
      <c r="E64" s="173">
        <v>144</v>
      </c>
      <c r="F64" s="173">
        <f t="shared" si="1"/>
        <v>134</v>
      </c>
      <c r="G64" s="173">
        <f t="shared" si="1"/>
        <v>128</v>
      </c>
      <c r="H64" s="173">
        <v>131.81818181818181</v>
      </c>
      <c r="I64" s="173">
        <v>123</v>
      </c>
      <c r="J64" s="179"/>
      <c r="R64" s="86" t="s">
        <v>51</v>
      </c>
    </row>
    <row r="65" spans="1:18" ht="15" x14ac:dyDescent="0.2">
      <c r="A65" s="171">
        <v>-23</v>
      </c>
      <c r="B65" s="250">
        <v>176</v>
      </c>
      <c r="C65" s="173">
        <v>158</v>
      </c>
      <c r="D65" s="172">
        <v>155</v>
      </c>
      <c r="E65" s="173">
        <v>145</v>
      </c>
      <c r="F65" s="173">
        <f t="shared" si="1"/>
        <v>135</v>
      </c>
      <c r="G65" s="173">
        <f t="shared" si="1"/>
        <v>129</v>
      </c>
      <c r="H65" s="173">
        <v>132.72727272727275</v>
      </c>
      <c r="I65" s="173">
        <v>124</v>
      </c>
      <c r="J65" s="179"/>
      <c r="R65" s="86" t="s">
        <v>51</v>
      </c>
    </row>
    <row r="66" spans="1:18" ht="15" x14ac:dyDescent="0.2">
      <c r="A66" s="171">
        <v>-22</v>
      </c>
      <c r="B66" s="250">
        <v>177</v>
      </c>
      <c r="C66" s="173">
        <v>159</v>
      </c>
      <c r="D66" s="172">
        <v>156</v>
      </c>
      <c r="E66" s="173">
        <v>146</v>
      </c>
      <c r="F66" s="173">
        <f t="shared" si="1"/>
        <v>136</v>
      </c>
      <c r="G66" s="173">
        <f t="shared" si="1"/>
        <v>130</v>
      </c>
      <c r="H66" s="173">
        <v>133.63636363636363</v>
      </c>
      <c r="I66" s="173">
        <v>125</v>
      </c>
      <c r="J66" s="179"/>
      <c r="R66" s="86" t="s">
        <v>52</v>
      </c>
    </row>
    <row r="67" spans="1:18" ht="15" x14ac:dyDescent="0.2">
      <c r="A67" s="171">
        <v>-21</v>
      </c>
      <c r="B67" s="250">
        <v>178</v>
      </c>
      <c r="C67" s="173">
        <v>160</v>
      </c>
      <c r="D67" s="172">
        <v>157</v>
      </c>
      <c r="E67" s="173">
        <v>147</v>
      </c>
      <c r="F67" s="173">
        <f t="shared" si="1"/>
        <v>137</v>
      </c>
      <c r="G67" s="173">
        <f t="shared" si="1"/>
        <v>131</v>
      </c>
      <c r="H67" s="173">
        <v>134.54545454545456</v>
      </c>
      <c r="I67" s="173">
        <v>126</v>
      </c>
      <c r="J67" s="179"/>
      <c r="R67" s="86" t="s">
        <v>52</v>
      </c>
    </row>
    <row r="68" spans="1:18" ht="15" x14ac:dyDescent="0.2">
      <c r="A68" s="171">
        <v>-20</v>
      </c>
      <c r="B68" s="175">
        <v>180</v>
      </c>
      <c r="C68" s="173">
        <v>161</v>
      </c>
      <c r="D68" s="172">
        <v>158</v>
      </c>
      <c r="E68" s="173">
        <v>148</v>
      </c>
      <c r="F68" s="173">
        <f t="shared" si="1"/>
        <v>138</v>
      </c>
      <c r="G68" s="173">
        <f t="shared" si="1"/>
        <v>132</v>
      </c>
      <c r="H68" s="173">
        <v>135.45454545454544</v>
      </c>
      <c r="I68" s="173">
        <v>127</v>
      </c>
      <c r="J68" s="179"/>
      <c r="R68" s="86" t="s">
        <v>53</v>
      </c>
    </row>
    <row r="69" spans="1:18" ht="15" x14ac:dyDescent="0.2">
      <c r="A69" s="171">
        <v>-19</v>
      </c>
      <c r="B69" s="175">
        <v>181</v>
      </c>
      <c r="C69" s="173">
        <v>162</v>
      </c>
      <c r="D69" s="172">
        <v>159</v>
      </c>
      <c r="E69" s="173">
        <v>149</v>
      </c>
      <c r="F69" s="173">
        <f t="shared" si="1"/>
        <v>139</v>
      </c>
      <c r="G69" s="173">
        <f t="shared" si="1"/>
        <v>133</v>
      </c>
      <c r="H69" s="173">
        <v>136.36363636363637</v>
      </c>
      <c r="I69" s="173">
        <v>128</v>
      </c>
      <c r="J69" s="179"/>
      <c r="R69" s="88" t="s">
        <v>54</v>
      </c>
    </row>
    <row r="70" spans="1:18" ht="15" x14ac:dyDescent="0.2">
      <c r="A70" s="171">
        <v>-18</v>
      </c>
      <c r="B70" s="175">
        <v>182</v>
      </c>
      <c r="C70" s="173">
        <v>163</v>
      </c>
      <c r="D70" s="172">
        <v>160</v>
      </c>
      <c r="E70" s="173">
        <v>150</v>
      </c>
      <c r="F70" s="173">
        <f t="shared" si="1"/>
        <v>140</v>
      </c>
      <c r="G70" s="173">
        <f t="shared" si="1"/>
        <v>134</v>
      </c>
      <c r="H70" s="173">
        <v>137.27272727272728</v>
      </c>
      <c r="I70" s="173">
        <v>129</v>
      </c>
      <c r="J70" s="179"/>
      <c r="R70" s="88" t="s">
        <v>54</v>
      </c>
    </row>
    <row r="71" spans="1:18" ht="15" x14ac:dyDescent="0.2">
      <c r="A71" s="171">
        <v>-17</v>
      </c>
      <c r="B71" s="175">
        <v>183</v>
      </c>
      <c r="C71" s="173">
        <v>164</v>
      </c>
      <c r="D71" s="172">
        <v>161</v>
      </c>
      <c r="E71" s="173">
        <v>151</v>
      </c>
      <c r="F71" s="173">
        <f t="shared" si="1"/>
        <v>141</v>
      </c>
      <c r="G71" s="173">
        <f t="shared" si="1"/>
        <v>135</v>
      </c>
      <c r="H71" s="173">
        <v>138.18181818181819</v>
      </c>
      <c r="I71" s="173">
        <v>130</v>
      </c>
      <c r="J71" s="179"/>
      <c r="R71" s="88" t="s">
        <v>54</v>
      </c>
    </row>
    <row r="72" spans="1:18" ht="15" x14ac:dyDescent="0.2">
      <c r="A72" s="171">
        <v>-16</v>
      </c>
      <c r="B72" s="251">
        <v>184</v>
      </c>
      <c r="C72" s="173">
        <v>165</v>
      </c>
      <c r="D72" s="172">
        <v>162</v>
      </c>
      <c r="E72" s="173">
        <v>152</v>
      </c>
      <c r="F72" s="173">
        <f t="shared" si="1"/>
        <v>142</v>
      </c>
      <c r="G72" s="173">
        <f t="shared" si="1"/>
        <v>136</v>
      </c>
      <c r="H72" s="173">
        <v>139.09090909090909</v>
      </c>
      <c r="I72" s="173">
        <v>131</v>
      </c>
      <c r="J72" s="179"/>
      <c r="R72" s="88" t="s">
        <v>54</v>
      </c>
    </row>
    <row r="73" spans="1:18" ht="15" x14ac:dyDescent="0.2">
      <c r="A73" s="171">
        <v>-15</v>
      </c>
      <c r="B73" s="251">
        <v>185</v>
      </c>
      <c r="C73" s="173">
        <v>166</v>
      </c>
      <c r="D73" s="172">
        <v>163</v>
      </c>
      <c r="E73" s="173">
        <v>153</v>
      </c>
      <c r="F73" s="173">
        <f t="shared" si="1"/>
        <v>143</v>
      </c>
      <c r="G73" s="173">
        <f t="shared" si="1"/>
        <v>137</v>
      </c>
      <c r="H73" s="173">
        <v>140</v>
      </c>
      <c r="I73" s="173">
        <v>132</v>
      </c>
      <c r="J73" s="179"/>
      <c r="R73" s="88" t="s">
        <v>55</v>
      </c>
    </row>
    <row r="74" spans="1:18" ht="15" x14ac:dyDescent="0.2">
      <c r="A74" s="171">
        <v>-14</v>
      </c>
      <c r="B74" s="251">
        <v>186</v>
      </c>
      <c r="C74" s="173">
        <v>167</v>
      </c>
      <c r="D74" s="172">
        <v>164</v>
      </c>
      <c r="E74" s="173">
        <v>154</v>
      </c>
      <c r="F74" s="173">
        <f t="shared" si="1"/>
        <v>144</v>
      </c>
      <c r="G74" s="173">
        <f t="shared" si="1"/>
        <v>138</v>
      </c>
      <c r="H74" s="173">
        <v>140.90909090909091</v>
      </c>
      <c r="I74" s="173">
        <v>133</v>
      </c>
      <c r="J74" s="179"/>
      <c r="R74" s="88" t="s">
        <v>55</v>
      </c>
    </row>
    <row r="75" spans="1:18" ht="15" x14ac:dyDescent="0.2">
      <c r="A75" s="171">
        <v>-13</v>
      </c>
      <c r="B75" s="177">
        <v>187</v>
      </c>
      <c r="C75" s="173">
        <v>168</v>
      </c>
      <c r="D75" s="172">
        <v>165</v>
      </c>
      <c r="E75" s="173">
        <v>155</v>
      </c>
      <c r="F75" s="173">
        <f t="shared" si="1"/>
        <v>145</v>
      </c>
      <c r="G75" s="173">
        <f t="shared" si="1"/>
        <v>139</v>
      </c>
      <c r="H75" s="173">
        <v>141.81818181818181</v>
      </c>
      <c r="I75" s="173">
        <v>134</v>
      </c>
      <c r="J75" s="179"/>
      <c r="R75" s="88" t="s">
        <v>55</v>
      </c>
    </row>
    <row r="76" spans="1:18" ht="15" x14ac:dyDescent="0.2">
      <c r="A76" s="171">
        <v>-12</v>
      </c>
      <c r="B76" s="177">
        <v>188</v>
      </c>
      <c r="C76" s="173">
        <v>169</v>
      </c>
      <c r="D76" s="172">
        <v>166</v>
      </c>
      <c r="E76" s="173">
        <v>156</v>
      </c>
      <c r="F76" s="173">
        <f t="shared" si="1"/>
        <v>146</v>
      </c>
      <c r="G76" s="173">
        <f t="shared" si="1"/>
        <v>140</v>
      </c>
      <c r="H76" s="173">
        <v>142.72727272727272</v>
      </c>
      <c r="I76" s="173">
        <v>135</v>
      </c>
      <c r="J76" s="179"/>
      <c r="R76" s="88" t="s">
        <v>56</v>
      </c>
    </row>
    <row r="77" spans="1:18" ht="15" x14ac:dyDescent="0.2">
      <c r="A77" s="171">
        <v>-11</v>
      </c>
      <c r="B77" s="177">
        <v>190</v>
      </c>
      <c r="C77" s="176">
        <v>170</v>
      </c>
      <c r="D77" s="172">
        <v>167</v>
      </c>
      <c r="E77" s="173">
        <v>157</v>
      </c>
      <c r="F77" s="173">
        <f t="shared" si="1"/>
        <v>147</v>
      </c>
      <c r="G77" s="173">
        <f t="shared" si="1"/>
        <v>141</v>
      </c>
      <c r="H77" s="173">
        <v>143.63636363636363</v>
      </c>
      <c r="I77" s="173">
        <v>136</v>
      </c>
      <c r="J77" s="179"/>
      <c r="R77" s="88" t="s">
        <v>56</v>
      </c>
    </row>
    <row r="78" spans="1:18" ht="15" x14ac:dyDescent="0.2">
      <c r="A78" s="171">
        <v>-10</v>
      </c>
      <c r="B78" s="177">
        <v>191</v>
      </c>
      <c r="C78" s="176">
        <v>171</v>
      </c>
      <c r="D78" s="172">
        <v>168</v>
      </c>
      <c r="E78" s="173">
        <v>158</v>
      </c>
      <c r="F78" s="173">
        <f t="shared" si="1"/>
        <v>148</v>
      </c>
      <c r="G78" s="173">
        <f t="shared" si="1"/>
        <v>142</v>
      </c>
      <c r="H78" s="173">
        <v>144.54545454545456</v>
      </c>
      <c r="I78" s="173">
        <v>137</v>
      </c>
      <c r="J78" s="179"/>
      <c r="R78" s="89" t="s">
        <v>57</v>
      </c>
    </row>
    <row r="79" spans="1:18" ht="15.75" thickBot="1" x14ac:dyDescent="0.25">
      <c r="A79" s="171">
        <v>-9</v>
      </c>
      <c r="B79" s="178">
        <v>192</v>
      </c>
      <c r="C79" s="176">
        <v>172</v>
      </c>
      <c r="D79" s="172">
        <v>169</v>
      </c>
      <c r="E79" s="173">
        <v>159</v>
      </c>
      <c r="F79" s="173">
        <f t="shared" si="1"/>
        <v>149</v>
      </c>
      <c r="G79" s="173">
        <f t="shared" si="1"/>
        <v>143</v>
      </c>
      <c r="H79" s="173">
        <v>145.45454545454544</v>
      </c>
      <c r="I79" s="173">
        <v>138</v>
      </c>
      <c r="J79" s="179"/>
      <c r="R79" s="89" t="s">
        <v>57</v>
      </c>
    </row>
    <row r="80" spans="1:18" ht="15.75" thickBot="1" x14ac:dyDescent="0.25">
      <c r="A80" s="171">
        <v>-8</v>
      </c>
      <c r="B80" s="177">
        <v>193</v>
      </c>
      <c r="C80" s="174">
        <v>173</v>
      </c>
      <c r="D80" s="176">
        <v>170</v>
      </c>
      <c r="E80" s="173">
        <v>160</v>
      </c>
      <c r="F80" s="173">
        <f t="shared" si="1"/>
        <v>150</v>
      </c>
      <c r="G80" s="173">
        <f t="shared" si="1"/>
        <v>144</v>
      </c>
      <c r="H80" s="173">
        <v>146.36363636363637</v>
      </c>
      <c r="I80" s="173">
        <v>139</v>
      </c>
      <c r="J80" s="179"/>
      <c r="R80" s="89" t="s">
        <v>57</v>
      </c>
    </row>
    <row r="81" spans="1:18" ht="15" x14ac:dyDescent="0.2">
      <c r="A81" s="171">
        <v>-7</v>
      </c>
      <c r="B81" s="177">
        <v>194</v>
      </c>
      <c r="C81" s="176">
        <v>175</v>
      </c>
      <c r="D81" s="176">
        <v>171</v>
      </c>
      <c r="E81" s="173">
        <v>161</v>
      </c>
      <c r="F81" s="173">
        <f t="shared" si="1"/>
        <v>151</v>
      </c>
      <c r="G81" s="173">
        <f t="shared" si="1"/>
        <v>145</v>
      </c>
      <c r="H81" s="173">
        <v>147.27272727272728</v>
      </c>
      <c r="I81" s="173">
        <v>140</v>
      </c>
      <c r="J81" s="179"/>
      <c r="R81" s="89" t="s">
        <v>57</v>
      </c>
    </row>
    <row r="82" spans="1:18" ht="15" x14ac:dyDescent="0.2">
      <c r="A82" s="171">
        <v>-6</v>
      </c>
      <c r="B82" s="177">
        <v>195</v>
      </c>
      <c r="C82" s="176">
        <v>176</v>
      </c>
      <c r="D82" s="176">
        <v>172</v>
      </c>
      <c r="E82" s="173">
        <v>162</v>
      </c>
      <c r="F82" s="173">
        <f t="shared" si="1"/>
        <v>152</v>
      </c>
      <c r="G82" s="173">
        <f t="shared" si="1"/>
        <v>146</v>
      </c>
      <c r="H82" s="173">
        <v>148.18181818181819</v>
      </c>
      <c r="I82" s="173">
        <v>141</v>
      </c>
      <c r="J82" s="179"/>
      <c r="R82" s="89" t="s">
        <v>58</v>
      </c>
    </row>
    <row r="83" spans="1:18" ht="15" x14ac:dyDescent="0.2">
      <c r="A83" s="171">
        <v>-5</v>
      </c>
      <c r="B83" s="252">
        <v>196</v>
      </c>
      <c r="C83" s="176">
        <v>178</v>
      </c>
      <c r="D83" s="176">
        <v>173</v>
      </c>
      <c r="E83" s="173">
        <v>163</v>
      </c>
      <c r="F83" s="173">
        <f t="shared" si="1"/>
        <v>153</v>
      </c>
      <c r="G83" s="173">
        <f t="shared" si="1"/>
        <v>147</v>
      </c>
      <c r="H83" s="173">
        <v>149.09090909090909</v>
      </c>
      <c r="I83" s="173">
        <v>142</v>
      </c>
      <c r="J83" s="179"/>
      <c r="R83" s="89" t="s">
        <v>58</v>
      </c>
    </row>
    <row r="84" spans="1:18" ht="15.75" thickBot="1" x14ac:dyDescent="0.25">
      <c r="A84" s="171">
        <v>-4</v>
      </c>
      <c r="B84" s="252">
        <v>197</v>
      </c>
      <c r="C84" s="176">
        <v>179</v>
      </c>
      <c r="D84" s="174">
        <v>174</v>
      </c>
      <c r="E84" s="173">
        <v>164</v>
      </c>
      <c r="F84" s="173">
        <f t="shared" si="1"/>
        <v>154</v>
      </c>
      <c r="G84" s="173">
        <f t="shared" si="1"/>
        <v>148</v>
      </c>
      <c r="H84" s="173">
        <v>150</v>
      </c>
      <c r="I84" s="173">
        <v>143</v>
      </c>
      <c r="J84" s="179"/>
      <c r="R84" s="89" t="s">
        <v>58</v>
      </c>
    </row>
    <row r="85" spans="1:18" ht="15" x14ac:dyDescent="0.2">
      <c r="A85" s="171">
        <v>-3</v>
      </c>
      <c r="B85" s="252">
        <v>198</v>
      </c>
      <c r="C85" s="175">
        <v>180</v>
      </c>
      <c r="D85" s="176">
        <v>176</v>
      </c>
      <c r="E85" s="173">
        <v>165</v>
      </c>
      <c r="F85" s="173">
        <f t="shared" si="1"/>
        <v>155</v>
      </c>
      <c r="G85" s="173">
        <f t="shared" si="1"/>
        <v>149</v>
      </c>
      <c r="H85" s="173">
        <v>150.90909090909091</v>
      </c>
      <c r="I85" s="173">
        <v>144</v>
      </c>
      <c r="J85" s="179"/>
      <c r="R85" s="89" t="s">
        <v>59</v>
      </c>
    </row>
    <row r="86" spans="1:18" ht="15" x14ac:dyDescent="0.2">
      <c r="A86" s="171">
        <v>-2</v>
      </c>
      <c r="B86" s="252">
        <v>200</v>
      </c>
      <c r="C86" s="175">
        <v>181</v>
      </c>
      <c r="D86" s="176">
        <v>177</v>
      </c>
      <c r="E86" s="173">
        <v>166</v>
      </c>
      <c r="F86" s="173">
        <f t="shared" si="1"/>
        <v>156</v>
      </c>
      <c r="G86" s="173">
        <f t="shared" si="1"/>
        <v>150</v>
      </c>
      <c r="H86" s="173">
        <v>151.81818181818181</v>
      </c>
      <c r="I86" s="173">
        <v>145</v>
      </c>
      <c r="J86" s="179"/>
      <c r="R86" s="89" t="s">
        <v>59</v>
      </c>
    </row>
    <row r="87" spans="1:18" ht="15" x14ac:dyDescent="0.2">
      <c r="A87" s="171">
        <v>-1</v>
      </c>
      <c r="B87" s="252">
        <v>201</v>
      </c>
      <c r="C87" s="175">
        <v>182</v>
      </c>
      <c r="D87" s="176">
        <v>178</v>
      </c>
      <c r="E87" s="173">
        <v>167</v>
      </c>
      <c r="F87" s="173">
        <f>F88-1</f>
        <v>157</v>
      </c>
      <c r="G87" s="173">
        <f>G88-1</f>
        <v>151</v>
      </c>
      <c r="H87" s="173">
        <v>152.72727272727272</v>
      </c>
      <c r="I87" s="173">
        <v>146</v>
      </c>
      <c r="J87" s="179"/>
      <c r="R87" s="89" t="s">
        <v>59</v>
      </c>
    </row>
    <row r="88" spans="1:18" ht="15.75" thickBot="1" x14ac:dyDescent="0.25">
      <c r="A88" s="171">
        <v>0</v>
      </c>
      <c r="B88" s="253">
        <v>202</v>
      </c>
      <c r="C88" s="175">
        <v>183</v>
      </c>
      <c r="D88" s="176">
        <v>179</v>
      </c>
      <c r="E88" s="173">
        <v>168</v>
      </c>
      <c r="F88" s="173">
        <v>158</v>
      </c>
      <c r="G88" s="173">
        <v>152</v>
      </c>
      <c r="H88" s="173">
        <v>153.63636363636363</v>
      </c>
      <c r="I88" s="173">
        <v>147</v>
      </c>
      <c r="J88" s="179"/>
      <c r="R88" s="89" t="s">
        <v>59</v>
      </c>
    </row>
    <row r="89" spans="1:18" ht="15" x14ac:dyDescent="0.2">
      <c r="A89" s="171">
        <v>1</v>
      </c>
      <c r="B89" s="180">
        <v>203</v>
      </c>
      <c r="C89" s="251">
        <v>185</v>
      </c>
      <c r="D89" s="251">
        <v>180</v>
      </c>
      <c r="E89" s="173">
        <v>169</v>
      </c>
      <c r="F89" s="173">
        <v>160</v>
      </c>
      <c r="G89" s="173">
        <v>153</v>
      </c>
      <c r="H89" s="173">
        <v>154.54545454545456</v>
      </c>
      <c r="I89" s="173">
        <v>148</v>
      </c>
      <c r="J89" s="179"/>
      <c r="K89" s="179"/>
      <c r="L89" s="179"/>
      <c r="M89" s="179"/>
      <c r="N89" s="179"/>
      <c r="R89" s="89" t="s">
        <v>59</v>
      </c>
    </row>
    <row r="90" spans="1:18" ht="15" x14ac:dyDescent="0.2">
      <c r="A90" s="171">
        <v>2</v>
      </c>
      <c r="B90" s="182">
        <v>204</v>
      </c>
      <c r="C90" s="251">
        <v>186</v>
      </c>
      <c r="D90" s="251">
        <v>181</v>
      </c>
      <c r="E90" s="176">
        <v>170</v>
      </c>
      <c r="F90" s="173">
        <v>161</v>
      </c>
      <c r="G90" s="173">
        <v>154</v>
      </c>
      <c r="H90" s="173">
        <v>155.45454545454544</v>
      </c>
      <c r="I90" s="173">
        <v>149</v>
      </c>
      <c r="J90" s="179"/>
      <c r="K90" s="179"/>
      <c r="L90" s="179"/>
      <c r="M90" s="179"/>
      <c r="N90" s="179"/>
      <c r="R90" s="89" t="s">
        <v>59</v>
      </c>
    </row>
    <row r="91" spans="1:18" ht="15" x14ac:dyDescent="0.2">
      <c r="A91" s="171">
        <v>3</v>
      </c>
      <c r="B91" s="182">
        <v>206</v>
      </c>
      <c r="C91" s="177">
        <v>187</v>
      </c>
      <c r="D91" s="251">
        <v>182</v>
      </c>
      <c r="E91" s="176">
        <v>171</v>
      </c>
      <c r="F91" s="173">
        <v>162</v>
      </c>
      <c r="G91" s="173">
        <v>155</v>
      </c>
      <c r="H91" s="173">
        <v>156.36363636363637</v>
      </c>
      <c r="I91" s="173">
        <v>150</v>
      </c>
      <c r="J91" s="179"/>
      <c r="K91" s="179"/>
      <c r="L91" s="179"/>
      <c r="M91" s="179"/>
      <c r="N91" s="179"/>
      <c r="R91" s="89" t="s">
        <v>59</v>
      </c>
    </row>
    <row r="92" spans="1:18" ht="15" x14ac:dyDescent="0.2">
      <c r="A92" s="171">
        <v>4</v>
      </c>
      <c r="B92" s="182">
        <v>207</v>
      </c>
      <c r="C92" s="177">
        <v>188</v>
      </c>
      <c r="D92" s="251">
        <v>183</v>
      </c>
      <c r="E92" s="176">
        <v>172</v>
      </c>
      <c r="F92" s="173">
        <v>163</v>
      </c>
      <c r="G92" s="173">
        <v>156</v>
      </c>
      <c r="H92" s="173">
        <v>157.27272727272728</v>
      </c>
      <c r="I92" s="173">
        <v>151</v>
      </c>
      <c r="J92" s="179"/>
      <c r="K92" s="179"/>
      <c r="L92" s="179"/>
      <c r="M92" s="179"/>
      <c r="N92" s="179"/>
      <c r="R92" s="89" t="s">
        <v>59</v>
      </c>
    </row>
    <row r="93" spans="1:18" ht="15.75" thickBot="1" x14ac:dyDescent="0.25">
      <c r="A93" s="171">
        <v>5</v>
      </c>
      <c r="B93" s="182">
        <v>208</v>
      </c>
      <c r="C93" s="177">
        <v>190</v>
      </c>
      <c r="D93" s="251">
        <v>184</v>
      </c>
      <c r="E93" s="174">
        <v>174</v>
      </c>
      <c r="F93" s="173">
        <v>164</v>
      </c>
      <c r="G93" s="173">
        <v>157</v>
      </c>
      <c r="H93" s="173">
        <v>158.18181818181819</v>
      </c>
      <c r="I93" s="173">
        <v>152</v>
      </c>
      <c r="J93" s="179"/>
      <c r="K93" s="179"/>
      <c r="L93" s="179"/>
      <c r="M93" s="179"/>
      <c r="N93" s="179"/>
      <c r="R93" s="89" t="s">
        <v>59</v>
      </c>
    </row>
    <row r="94" spans="1:18" ht="15.75" thickBot="1" x14ac:dyDescent="0.25">
      <c r="A94" s="171">
        <v>6</v>
      </c>
      <c r="B94" s="182">
        <v>209</v>
      </c>
      <c r="C94" s="178">
        <v>191</v>
      </c>
      <c r="D94" s="251">
        <v>185</v>
      </c>
      <c r="E94" s="176">
        <v>175</v>
      </c>
      <c r="F94" s="173">
        <v>165</v>
      </c>
      <c r="G94" s="173">
        <v>158</v>
      </c>
      <c r="H94" s="173">
        <v>159.09090909090909</v>
      </c>
      <c r="I94" s="173">
        <v>153</v>
      </c>
      <c r="J94" s="179"/>
      <c r="K94" s="179"/>
      <c r="L94" s="179"/>
      <c r="M94" s="179"/>
      <c r="N94" s="179"/>
      <c r="R94" s="89" t="s">
        <v>59</v>
      </c>
    </row>
    <row r="95" spans="1:18" ht="15" x14ac:dyDescent="0.2">
      <c r="A95" s="171">
        <v>7</v>
      </c>
      <c r="B95" s="182">
        <v>210</v>
      </c>
      <c r="C95" s="177">
        <v>193</v>
      </c>
      <c r="D95" s="251">
        <v>186</v>
      </c>
      <c r="E95" s="176">
        <v>176</v>
      </c>
      <c r="F95" s="173">
        <v>166</v>
      </c>
      <c r="G95" s="173">
        <v>159</v>
      </c>
      <c r="H95" s="173">
        <v>160</v>
      </c>
      <c r="I95" s="173">
        <v>154</v>
      </c>
      <c r="J95" s="179"/>
      <c r="K95" s="179"/>
      <c r="L95" s="179"/>
      <c r="M95" s="179"/>
      <c r="N95" s="179"/>
      <c r="R95" s="89" t="s">
        <v>59</v>
      </c>
    </row>
    <row r="96" spans="1:18" ht="15" x14ac:dyDescent="0.2">
      <c r="A96" s="171">
        <v>8</v>
      </c>
      <c r="B96" s="182">
        <v>211</v>
      </c>
      <c r="C96" s="177">
        <v>194</v>
      </c>
      <c r="D96" s="177">
        <v>187</v>
      </c>
      <c r="E96" s="176">
        <v>178</v>
      </c>
      <c r="F96" s="173">
        <v>167</v>
      </c>
      <c r="G96" s="173">
        <v>160</v>
      </c>
      <c r="H96" s="173">
        <v>160.90909090909091</v>
      </c>
      <c r="I96" s="173">
        <v>155</v>
      </c>
      <c r="J96" s="179"/>
      <c r="K96" s="179"/>
      <c r="L96" s="179"/>
      <c r="M96" s="179"/>
      <c r="N96" s="179"/>
      <c r="R96" s="89" t="s">
        <v>59</v>
      </c>
    </row>
    <row r="97" spans="1:18" ht="15.75" thickBot="1" x14ac:dyDescent="0.25">
      <c r="A97" s="171">
        <v>9</v>
      </c>
      <c r="B97" s="185">
        <v>212</v>
      </c>
      <c r="C97" s="177">
        <v>195</v>
      </c>
      <c r="D97" s="177">
        <v>188</v>
      </c>
      <c r="E97" s="176">
        <v>179</v>
      </c>
      <c r="F97" s="173">
        <v>168</v>
      </c>
      <c r="G97" s="173">
        <v>161</v>
      </c>
      <c r="H97" s="173">
        <v>161.81818181818181</v>
      </c>
      <c r="I97" s="173">
        <v>156</v>
      </c>
      <c r="J97" s="179"/>
      <c r="K97" s="179"/>
      <c r="L97" s="179"/>
      <c r="M97" s="179"/>
      <c r="N97" s="179"/>
      <c r="R97" s="89" t="s">
        <v>59</v>
      </c>
    </row>
    <row r="98" spans="1:18" ht="15" x14ac:dyDescent="0.2">
      <c r="A98" s="171">
        <v>10</v>
      </c>
      <c r="B98" s="181">
        <v>213</v>
      </c>
      <c r="C98" s="254">
        <v>196</v>
      </c>
      <c r="D98" s="177">
        <v>190</v>
      </c>
      <c r="E98" s="175">
        <v>180</v>
      </c>
      <c r="F98" s="173">
        <v>169</v>
      </c>
      <c r="G98" s="173">
        <v>162</v>
      </c>
      <c r="H98" s="173">
        <v>162.72727272727272</v>
      </c>
      <c r="I98" s="173">
        <v>157</v>
      </c>
      <c r="J98" s="179"/>
      <c r="K98" s="179"/>
      <c r="L98" s="179"/>
      <c r="M98" s="179"/>
      <c r="N98" s="179"/>
      <c r="R98" s="89" t="s">
        <v>59</v>
      </c>
    </row>
    <row r="99" spans="1:18" ht="15" x14ac:dyDescent="0.2">
      <c r="A99" s="171">
        <v>11</v>
      </c>
      <c r="B99" s="181">
        <v>214</v>
      </c>
      <c r="C99" s="254">
        <v>197</v>
      </c>
      <c r="D99" s="177">
        <v>191</v>
      </c>
      <c r="E99" s="175">
        <v>181</v>
      </c>
      <c r="F99" s="176">
        <v>170</v>
      </c>
      <c r="G99" s="173">
        <v>163</v>
      </c>
      <c r="H99" s="173">
        <v>163.63636363636363</v>
      </c>
      <c r="I99" s="173">
        <v>158</v>
      </c>
      <c r="J99" s="179"/>
      <c r="K99" s="179"/>
      <c r="L99" s="179"/>
      <c r="M99" s="179"/>
      <c r="N99" s="179"/>
      <c r="R99" s="89" t="s">
        <v>59</v>
      </c>
    </row>
    <row r="100" spans="1:18" ht="15.75" thickBot="1" x14ac:dyDescent="0.25">
      <c r="A100" s="171">
        <v>12</v>
      </c>
      <c r="B100" s="181">
        <v>215</v>
      </c>
      <c r="C100" s="254">
        <v>198</v>
      </c>
      <c r="D100" s="178">
        <v>192</v>
      </c>
      <c r="E100" s="175">
        <v>182</v>
      </c>
      <c r="F100" s="176">
        <v>172</v>
      </c>
      <c r="G100" s="173">
        <v>164</v>
      </c>
      <c r="H100" s="173">
        <v>164.54545454545456</v>
      </c>
      <c r="I100" s="173">
        <v>159</v>
      </c>
      <c r="J100" s="179"/>
      <c r="K100" s="179"/>
      <c r="L100" s="179"/>
      <c r="M100" s="179"/>
      <c r="N100" s="179"/>
      <c r="R100" s="89" t="s">
        <v>59</v>
      </c>
    </row>
    <row r="101" spans="1:18" ht="15.75" thickBot="1" x14ac:dyDescent="0.25">
      <c r="A101" s="171">
        <v>13</v>
      </c>
      <c r="B101" s="181">
        <v>216</v>
      </c>
      <c r="C101" s="254">
        <v>200</v>
      </c>
      <c r="D101" s="177">
        <v>193</v>
      </c>
      <c r="E101" s="175">
        <v>184</v>
      </c>
      <c r="F101" s="174">
        <v>173</v>
      </c>
      <c r="G101" s="173">
        <v>165</v>
      </c>
      <c r="H101" s="173">
        <v>165.45454545454544</v>
      </c>
      <c r="I101" s="173">
        <v>160</v>
      </c>
      <c r="J101" s="179"/>
      <c r="K101" s="179"/>
      <c r="L101" s="179"/>
      <c r="M101" s="179"/>
      <c r="N101" s="179"/>
      <c r="R101" s="89" t="s">
        <v>59</v>
      </c>
    </row>
    <row r="102" spans="1:18" ht="15.75" thickBot="1" x14ac:dyDescent="0.25">
      <c r="A102" s="171">
        <v>14</v>
      </c>
      <c r="B102" s="181">
        <v>216</v>
      </c>
      <c r="C102" s="255">
        <v>201</v>
      </c>
      <c r="D102" s="177">
        <v>194</v>
      </c>
      <c r="E102" s="175">
        <v>185</v>
      </c>
      <c r="F102" s="176">
        <v>175</v>
      </c>
      <c r="G102" s="173">
        <v>166</v>
      </c>
      <c r="H102" s="173">
        <v>166.36363636363637</v>
      </c>
      <c r="I102" s="173">
        <v>161</v>
      </c>
      <c r="J102" s="179"/>
      <c r="K102" s="179"/>
      <c r="L102" s="179"/>
      <c r="M102" s="179"/>
      <c r="N102" s="179"/>
      <c r="R102" s="89" t="s">
        <v>59</v>
      </c>
    </row>
    <row r="103" spans="1:18" ht="15" x14ac:dyDescent="0.2">
      <c r="A103" s="171">
        <v>15</v>
      </c>
      <c r="B103" s="181">
        <v>217</v>
      </c>
      <c r="C103" s="254">
        <v>203</v>
      </c>
      <c r="D103" s="177">
        <v>195</v>
      </c>
      <c r="E103" s="175">
        <v>186</v>
      </c>
      <c r="F103" s="176">
        <v>176</v>
      </c>
      <c r="G103" s="173">
        <v>167</v>
      </c>
      <c r="H103" s="173">
        <v>167.27272727272728</v>
      </c>
      <c r="I103" s="173">
        <v>162</v>
      </c>
      <c r="J103" s="179"/>
      <c r="K103" s="179"/>
      <c r="L103" s="179"/>
      <c r="M103" s="179"/>
      <c r="N103" s="179"/>
      <c r="R103" s="89" t="s">
        <v>59</v>
      </c>
    </row>
    <row r="104" spans="1:18" ht="15" x14ac:dyDescent="0.2">
      <c r="A104" s="171">
        <v>16</v>
      </c>
      <c r="B104" s="181">
        <v>218</v>
      </c>
      <c r="C104" s="182">
        <v>204</v>
      </c>
      <c r="D104" s="254">
        <v>196</v>
      </c>
      <c r="E104" s="177">
        <v>187</v>
      </c>
      <c r="F104" s="176">
        <v>178</v>
      </c>
      <c r="G104" s="173">
        <v>168</v>
      </c>
      <c r="H104" s="173">
        <v>168.18181818181819</v>
      </c>
      <c r="I104" s="173">
        <v>163</v>
      </c>
      <c r="J104" s="179"/>
      <c r="K104" s="179"/>
      <c r="L104" s="179"/>
      <c r="M104" s="179"/>
      <c r="N104" s="179"/>
      <c r="R104" s="89"/>
    </row>
    <row r="105" spans="1:18" ht="15" x14ac:dyDescent="0.2">
      <c r="A105" s="171">
        <v>17</v>
      </c>
      <c r="B105" s="181">
        <v>219</v>
      </c>
      <c r="C105" s="182">
        <v>206</v>
      </c>
      <c r="D105" s="254">
        <v>197</v>
      </c>
      <c r="E105" s="177">
        <v>188</v>
      </c>
      <c r="F105" s="176">
        <v>179</v>
      </c>
      <c r="G105" s="173">
        <v>169</v>
      </c>
      <c r="H105" s="173">
        <v>169.09090909090909</v>
      </c>
      <c r="I105" s="173">
        <v>164</v>
      </c>
      <c r="J105" s="179"/>
      <c r="K105" s="179"/>
      <c r="L105" s="301" t="s">
        <v>68</v>
      </c>
      <c r="M105" s="179"/>
      <c r="N105" s="179"/>
      <c r="R105" s="89"/>
    </row>
    <row r="106" spans="1:18" ht="15.75" customHeight="1" x14ac:dyDescent="0.2">
      <c r="A106" s="171">
        <v>18</v>
      </c>
      <c r="B106" s="183">
        <v>220</v>
      </c>
      <c r="C106" s="182">
        <v>207</v>
      </c>
      <c r="D106" s="254">
        <v>199</v>
      </c>
      <c r="E106" s="177">
        <v>189</v>
      </c>
      <c r="F106" s="175">
        <v>180</v>
      </c>
      <c r="G106" s="176">
        <v>170</v>
      </c>
      <c r="H106" s="176">
        <v>170</v>
      </c>
      <c r="I106" s="173">
        <v>165</v>
      </c>
      <c r="J106" s="179"/>
      <c r="K106" s="179"/>
      <c r="L106" s="301"/>
      <c r="M106" s="179"/>
      <c r="N106" s="179"/>
      <c r="R106" s="89"/>
    </row>
    <row r="107" spans="1:18" ht="15" x14ac:dyDescent="0.2">
      <c r="A107" s="171">
        <v>19</v>
      </c>
      <c r="B107" s="183">
        <v>221</v>
      </c>
      <c r="C107" s="182">
        <v>208</v>
      </c>
      <c r="D107" s="254">
        <v>200</v>
      </c>
      <c r="E107" s="177">
        <v>191</v>
      </c>
      <c r="F107" s="175">
        <v>182</v>
      </c>
      <c r="G107" s="176">
        <v>171</v>
      </c>
      <c r="H107" s="176">
        <v>170.90909090909091</v>
      </c>
      <c r="I107" s="173">
        <v>166</v>
      </c>
      <c r="J107" s="179"/>
      <c r="K107" s="179"/>
      <c r="L107" s="179"/>
      <c r="M107" s="179"/>
      <c r="N107" s="179"/>
      <c r="R107" s="89"/>
    </row>
    <row r="108" spans="1:18" ht="15.75" thickBot="1" x14ac:dyDescent="0.25">
      <c r="A108" s="171">
        <v>20</v>
      </c>
      <c r="B108" s="183">
        <v>222</v>
      </c>
      <c r="C108" s="182">
        <v>209</v>
      </c>
      <c r="D108" s="255">
        <v>201</v>
      </c>
      <c r="E108" s="178">
        <v>192</v>
      </c>
      <c r="F108" s="175">
        <v>183</v>
      </c>
      <c r="G108" s="176">
        <v>172</v>
      </c>
      <c r="H108" s="176">
        <v>171.81818181818181</v>
      </c>
      <c r="I108" s="173">
        <v>167</v>
      </c>
      <c r="J108" s="179"/>
      <c r="K108" s="179"/>
      <c r="L108" s="179"/>
      <c r="M108" s="179"/>
      <c r="N108" s="179"/>
      <c r="R108" s="89"/>
    </row>
    <row r="109" spans="1:18" ht="15" x14ac:dyDescent="0.2">
      <c r="A109" s="171">
        <v>21</v>
      </c>
      <c r="B109" s="183">
        <v>223</v>
      </c>
      <c r="C109" s="182">
        <v>210</v>
      </c>
      <c r="D109" s="254">
        <v>203</v>
      </c>
      <c r="E109" s="177">
        <v>194</v>
      </c>
      <c r="F109" s="175">
        <v>184</v>
      </c>
      <c r="G109" s="176">
        <v>173</v>
      </c>
      <c r="H109" s="176">
        <v>172.72727272727272</v>
      </c>
      <c r="I109" s="173">
        <v>168</v>
      </c>
      <c r="J109" s="179"/>
      <c r="K109" s="179"/>
      <c r="L109" s="179"/>
      <c r="M109" s="179"/>
      <c r="N109" s="179"/>
      <c r="R109" s="89"/>
    </row>
    <row r="110" spans="1:18" ht="15.75" thickBot="1" x14ac:dyDescent="0.25">
      <c r="A110" s="171">
        <v>22</v>
      </c>
      <c r="B110" s="183">
        <v>224</v>
      </c>
      <c r="C110" s="182">
        <v>211</v>
      </c>
      <c r="D110" s="182">
        <v>204</v>
      </c>
      <c r="E110" s="177">
        <v>195</v>
      </c>
      <c r="F110" s="175">
        <v>186</v>
      </c>
      <c r="G110" s="174">
        <v>174</v>
      </c>
      <c r="H110" s="174">
        <v>173.63636363636363</v>
      </c>
      <c r="I110" s="173">
        <v>169</v>
      </c>
      <c r="J110" s="179"/>
      <c r="K110" s="179"/>
      <c r="L110" s="179"/>
      <c r="M110" s="179"/>
      <c r="N110" s="179"/>
      <c r="R110" s="89"/>
    </row>
    <row r="111" spans="1:18" ht="15.75" thickBot="1" x14ac:dyDescent="0.25">
      <c r="A111" s="171">
        <v>23</v>
      </c>
      <c r="B111" s="183">
        <v>225</v>
      </c>
      <c r="C111" s="185">
        <v>212</v>
      </c>
      <c r="D111" s="182">
        <v>205</v>
      </c>
      <c r="E111" s="254">
        <v>196</v>
      </c>
      <c r="F111" s="177">
        <v>187</v>
      </c>
      <c r="G111" s="176">
        <v>175</v>
      </c>
      <c r="H111" s="176">
        <v>174.54545454545456</v>
      </c>
      <c r="I111" s="176">
        <v>170</v>
      </c>
      <c r="J111" s="179"/>
      <c r="K111" s="179"/>
      <c r="L111" s="179"/>
      <c r="M111" s="179"/>
      <c r="N111" s="179"/>
      <c r="R111" s="89"/>
    </row>
    <row r="112" spans="1:18" ht="15" x14ac:dyDescent="0.2">
      <c r="A112" s="171">
        <v>24</v>
      </c>
      <c r="B112" s="183">
        <v>226</v>
      </c>
      <c r="C112" s="181">
        <v>213</v>
      </c>
      <c r="D112" s="182">
        <v>206</v>
      </c>
      <c r="E112" s="254">
        <v>197</v>
      </c>
      <c r="F112" s="177">
        <v>188</v>
      </c>
      <c r="G112" s="176">
        <v>177</v>
      </c>
      <c r="H112" s="176">
        <v>175.45454545454544</v>
      </c>
      <c r="I112" s="176">
        <v>171</v>
      </c>
      <c r="J112" s="179"/>
      <c r="K112" s="179"/>
      <c r="L112" s="179"/>
      <c r="M112" s="179"/>
      <c r="N112" s="179"/>
      <c r="R112" s="89"/>
    </row>
    <row r="113" spans="1:18" ht="15" x14ac:dyDescent="0.2">
      <c r="A113" s="171">
        <v>25</v>
      </c>
      <c r="B113" s="183">
        <v>227</v>
      </c>
      <c r="C113" s="181">
        <v>214</v>
      </c>
      <c r="D113" s="182">
        <v>208</v>
      </c>
      <c r="E113" s="254">
        <v>199</v>
      </c>
      <c r="F113" s="177">
        <v>190</v>
      </c>
      <c r="G113" s="176">
        <v>178</v>
      </c>
      <c r="H113" s="176">
        <v>176.36363636363637</v>
      </c>
      <c r="I113" s="176">
        <v>172</v>
      </c>
      <c r="J113" s="179"/>
      <c r="K113" s="179"/>
      <c r="L113" s="179"/>
      <c r="M113" s="184"/>
      <c r="N113" s="184"/>
      <c r="R113" s="89"/>
    </row>
    <row r="114" spans="1:18" ht="15" x14ac:dyDescent="0.2">
      <c r="A114" s="171">
        <v>26</v>
      </c>
      <c r="B114" s="183">
        <v>228</v>
      </c>
      <c r="C114" s="181">
        <v>215</v>
      </c>
      <c r="D114" s="182">
        <v>209</v>
      </c>
      <c r="E114" s="254">
        <v>200</v>
      </c>
      <c r="F114" s="177">
        <v>191</v>
      </c>
      <c r="G114" s="176">
        <v>179</v>
      </c>
      <c r="H114" s="176">
        <v>177.27272727272728</v>
      </c>
      <c r="I114" s="176">
        <v>173</v>
      </c>
      <c r="J114" s="179"/>
      <c r="K114" s="179"/>
      <c r="L114" s="179"/>
      <c r="M114" s="184"/>
      <c r="N114" s="179"/>
      <c r="R114" s="89"/>
    </row>
    <row r="115" spans="1:18" ht="15.75" thickBot="1" x14ac:dyDescent="0.25">
      <c r="A115" s="171">
        <v>27</v>
      </c>
      <c r="B115" s="183">
        <v>229</v>
      </c>
      <c r="C115" s="181">
        <v>216</v>
      </c>
      <c r="D115" s="182">
        <v>210</v>
      </c>
      <c r="E115" s="255">
        <v>202</v>
      </c>
      <c r="F115" s="178">
        <v>192</v>
      </c>
      <c r="G115" s="175">
        <v>180</v>
      </c>
      <c r="H115" s="176">
        <v>178.18181818181819</v>
      </c>
      <c r="I115" s="174">
        <v>174</v>
      </c>
      <c r="J115" s="85"/>
      <c r="K115" s="85"/>
      <c r="L115" s="85"/>
      <c r="M115" s="85"/>
      <c r="N115" s="87"/>
      <c r="R115" s="89"/>
    </row>
    <row r="116" spans="1:18" ht="15" x14ac:dyDescent="0.2">
      <c r="A116" s="171">
        <v>28</v>
      </c>
      <c r="B116" s="183">
        <v>230</v>
      </c>
      <c r="C116" s="181">
        <v>217</v>
      </c>
      <c r="D116" s="182">
        <v>211</v>
      </c>
      <c r="E116" s="254">
        <v>203</v>
      </c>
      <c r="F116" s="177">
        <v>194</v>
      </c>
      <c r="G116" s="175">
        <v>181</v>
      </c>
      <c r="H116" s="176">
        <v>178</v>
      </c>
      <c r="I116" s="176">
        <v>175.45454545454544</v>
      </c>
      <c r="J116" s="184"/>
      <c r="K116" s="184"/>
      <c r="L116" s="184"/>
      <c r="M116" s="184"/>
      <c r="N116" s="179"/>
      <c r="R116" s="89"/>
    </row>
    <row r="117" spans="1:18" ht="15.75" thickBot="1" x14ac:dyDescent="0.25">
      <c r="A117" s="171">
        <v>29</v>
      </c>
      <c r="B117" s="256">
        <v>230</v>
      </c>
      <c r="C117" s="181">
        <v>218</v>
      </c>
      <c r="D117" s="185">
        <v>212</v>
      </c>
      <c r="E117" s="182">
        <v>204</v>
      </c>
      <c r="F117" s="177">
        <v>195</v>
      </c>
      <c r="G117" s="175">
        <v>182</v>
      </c>
      <c r="H117" s="176">
        <v>179</v>
      </c>
      <c r="I117" s="176">
        <v>175</v>
      </c>
      <c r="J117" s="184"/>
      <c r="K117" s="184"/>
      <c r="L117" s="302" t="s">
        <v>69</v>
      </c>
      <c r="M117" s="179"/>
      <c r="N117" s="184"/>
      <c r="R117" s="89"/>
    </row>
    <row r="118" spans="1:18" ht="15" customHeight="1" x14ac:dyDescent="0.2">
      <c r="A118" s="171">
        <v>30</v>
      </c>
      <c r="B118" s="256">
        <v>230</v>
      </c>
      <c r="C118" s="181">
        <v>219</v>
      </c>
      <c r="D118" s="181">
        <v>213</v>
      </c>
      <c r="E118" s="182">
        <v>205</v>
      </c>
      <c r="F118" s="254">
        <v>196</v>
      </c>
      <c r="G118" s="175">
        <v>183</v>
      </c>
      <c r="H118" s="175">
        <v>180</v>
      </c>
      <c r="I118" s="176">
        <v>176</v>
      </c>
      <c r="J118" s="184"/>
      <c r="K118" s="184"/>
      <c r="L118" s="302"/>
      <c r="M118" s="179"/>
      <c r="N118" s="179"/>
      <c r="R118" s="89"/>
    </row>
    <row r="119" spans="1:18" ht="15" x14ac:dyDescent="0.2">
      <c r="A119" s="171">
        <v>31</v>
      </c>
      <c r="B119" s="256">
        <v>230</v>
      </c>
      <c r="C119" s="183">
        <v>220</v>
      </c>
      <c r="D119" s="181">
        <v>214</v>
      </c>
      <c r="E119" s="182">
        <v>206</v>
      </c>
      <c r="F119" s="254">
        <v>198</v>
      </c>
      <c r="G119" s="175">
        <v>184</v>
      </c>
      <c r="H119" s="175">
        <v>181</v>
      </c>
      <c r="I119" s="176">
        <v>177</v>
      </c>
      <c r="J119" s="184"/>
      <c r="K119" s="184"/>
      <c r="L119" s="302"/>
      <c r="M119" s="184"/>
      <c r="N119" s="179"/>
    </row>
    <row r="120" spans="1:18" ht="15" x14ac:dyDescent="0.2">
      <c r="A120" s="171">
        <v>32</v>
      </c>
      <c r="B120" s="256">
        <v>230</v>
      </c>
      <c r="C120" s="183">
        <v>221</v>
      </c>
      <c r="D120" s="181">
        <v>215</v>
      </c>
      <c r="E120" s="182">
        <v>207</v>
      </c>
      <c r="F120" s="254">
        <v>200</v>
      </c>
      <c r="G120" s="175">
        <v>185</v>
      </c>
      <c r="H120" s="175">
        <v>181</v>
      </c>
      <c r="I120" s="176">
        <v>178</v>
      </c>
      <c r="J120" s="184"/>
      <c r="K120" s="184"/>
      <c r="L120" s="184"/>
      <c r="M120" s="184"/>
      <c r="N120" s="179"/>
    </row>
    <row r="121" spans="1:18" ht="15.75" thickBot="1" x14ac:dyDescent="0.25">
      <c r="A121" s="171">
        <v>33</v>
      </c>
      <c r="B121" s="256">
        <v>230</v>
      </c>
      <c r="C121" s="183">
        <v>222</v>
      </c>
      <c r="D121" s="181">
        <v>216</v>
      </c>
      <c r="E121" s="182">
        <v>208</v>
      </c>
      <c r="F121" s="255">
        <v>201</v>
      </c>
      <c r="G121" s="175">
        <v>186</v>
      </c>
      <c r="H121" s="175">
        <v>182</v>
      </c>
      <c r="I121" s="176">
        <v>179</v>
      </c>
      <c r="J121" s="184"/>
      <c r="K121" s="184"/>
      <c r="L121" s="184"/>
      <c r="M121" s="179"/>
      <c r="N121" s="184"/>
    </row>
    <row r="122" spans="1:18" ht="15" x14ac:dyDescent="0.2">
      <c r="A122" s="171">
        <v>34</v>
      </c>
      <c r="B122" s="256">
        <v>230</v>
      </c>
      <c r="C122" s="183">
        <v>223</v>
      </c>
      <c r="D122" s="181">
        <v>217</v>
      </c>
      <c r="E122" s="182">
        <v>210</v>
      </c>
      <c r="F122" s="254">
        <v>203</v>
      </c>
      <c r="G122" s="177">
        <v>187</v>
      </c>
      <c r="H122" s="175">
        <v>183</v>
      </c>
      <c r="I122" s="175">
        <v>180</v>
      </c>
      <c r="J122" s="184"/>
      <c r="K122" s="184"/>
      <c r="L122" s="184"/>
      <c r="M122" s="179"/>
      <c r="N122" s="179"/>
    </row>
    <row r="123" spans="1:18" ht="15" x14ac:dyDescent="0.2">
      <c r="A123" s="171">
        <v>35</v>
      </c>
      <c r="B123" s="256">
        <v>230</v>
      </c>
      <c r="C123" s="183">
        <v>224</v>
      </c>
      <c r="D123" s="181">
        <v>218</v>
      </c>
      <c r="E123" s="182">
        <v>211</v>
      </c>
      <c r="F123" s="182">
        <v>204</v>
      </c>
      <c r="G123" s="177">
        <v>188</v>
      </c>
      <c r="H123" s="175">
        <v>183</v>
      </c>
      <c r="I123" s="175">
        <v>181</v>
      </c>
      <c r="J123" s="184"/>
      <c r="K123" s="184"/>
      <c r="L123" s="184"/>
      <c r="M123" s="184"/>
      <c r="N123" s="184"/>
    </row>
    <row r="124" spans="1:18" ht="15.75" thickBot="1" x14ac:dyDescent="0.25">
      <c r="A124" s="171">
        <v>36</v>
      </c>
      <c r="B124" s="256">
        <v>230</v>
      </c>
      <c r="C124" s="183">
        <v>226</v>
      </c>
      <c r="D124" s="181">
        <v>219</v>
      </c>
      <c r="E124" s="185">
        <v>212</v>
      </c>
      <c r="F124" s="182">
        <v>205</v>
      </c>
      <c r="G124" s="177">
        <v>189</v>
      </c>
      <c r="H124" s="175">
        <v>184</v>
      </c>
      <c r="I124" s="175">
        <v>182</v>
      </c>
      <c r="J124" s="184"/>
      <c r="K124" s="184"/>
      <c r="L124" s="184"/>
      <c r="M124" s="184"/>
      <c r="N124" s="184"/>
    </row>
    <row r="125" spans="1:18" ht="15" x14ac:dyDescent="0.2">
      <c r="A125" s="171">
        <v>37</v>
      </c>
      <c r="B125" s="256">
        <v>230</v>
      </c>
      <c r="C125" s="183">
        <v>227</v>
      </c>
      <c r="D125" s="183">
        <v>220</v>
      </c>
      <c r="E125" s="181">
        <v>213</v>
      </c>
      <c r="F125" s="182">
        <v>206</v>
      </c>
      <c r="G125" s="177">
        <v>190</v>
      </c>
      <c r="H125" s="175">
        <v>185</v>
      </c>
      <c r="I125" s="175">
        <v>183</v>
      </c>
      <c r="J125" s="184"/>
      <c r="K125" s="184"/>
      <c r="L125" s="184"/>
      <c r="M125" s="184"/>
      <c r="N125" s="184"/>
    </row>
    <row r="126" spans="1:18" ht="15.75" thickBot="1" x14ac:dyDescent="0.25">
      <c r="A126" s="171">
        <v>38</v>
      </c>
      <c r="B126" s="256">
        <v>230</v>
      </c>
      <c r="C126" s="183">
        <v>228</v>
      </c>
      <c r="D126" s="183">
        <v>221</v>
      </c>
      <c r="E126" s="181">
        <v>214</v>
      </c>
      <c r="F126" s="182">
        <v>208</v>
      </c>
      <c r="G126" s="178">
        <v>192</v>
      </c>
      <c r="H126" s="175">
        <v>185</v>
      </c>
      <c r="I126" s="175">
        <v>184</v>
      </c>
      <c r="J126" s="184"/>
      <c r="K126" s="184"/>
      <c r="L126" s="184"/>
      <c r="M126" s="184"/>
      <c r="N126" s="184"/>
    </row>
    <row r="127" spans="1:18" ht="15" x14ac:dyDescent="0.2">
      <c r="A127" s="171">
        <v>39</v>
      </c>
      <c r="B127" s="256">
        <v>230</v>
      </c>
      <c r="C127" s="183">
        <v>229</v>
      </c>
      <c r="D127" s="183">
        <v>222</v>
      </c>
      <c r="E127" s="181">
        <v>215</v>
      </c>
      <c r="F127" s="182">
        <v>209</v>
      </c>
      <c r="G127" s="177">
        <v>193</v>
      </c>
      <c r="H127" s="175">
        <v>186</v>
      </c>
      <c r="I127" s="175">
        <v>184</v>
      </c>
      <c r="J127" s="184"/>
      <c r="K127" s="184"/>
      <c r="L127" s="184"/>
      <c r="M127" s="184"/>
      <c r="N127" s="184"/>
    </row>
    <row r="128" spans="1:18" ht="15" x14ac:dyDescent="0.2">
      <c r="A128" s="171">
        <v>40</v>
      </c>
      <c r="B128" s="256">
        <v>230</v>
      </c>
      <c r="C128" s="183">
        <v>230</v>
      </c>
      <c r="D128" s="183">
        <v>223</v>
      </c>
      <c r="E128" s="181">
        <v>216</v>
      </c>
      <c r="F128" s="182">
        <v>211</v>
      </c>
      <c r="G128" s="177">
        <v>194</v>
      </c>
      <c r="H128" s="177">
        <v>187</v>
      </c>
      <c r="I128" s="175">
        <v>185</v>
      </c>
      <c r="J128" s="184"/>
      <c r="K128" s="184"/>
      <c r="L128" s="184"/>
      <c r="M128" s="184"/>
      <c r="N128" s="184"/>
    </row>
    <row r="129" spans="1:14" ht="15.75" thickBot="1" x14ac:dyDescent="0.25">
      <c r="A129" s="171">
        <v>41</v>
      </c>
      <c r="B129" s="256">
        <v>230</v>
      </c>
      <c r="C129" s="256">
        <v>230</v>
      </c>
      <c r="D129" s="183">
        <v>224</v>
      </c>
      <c r="E129" s="181">
        <v>217</v>
      </c>
      <c r="F129" s="185">
        <v>212</v>
      </c>
      <c r="G129" s="177">
        <v>195</v>
      </c>
      <c r="H129" s="177">
        <v>188</v>
      </c>
      <c r="I129" s="175">
        <v>186</v>
      </c>
      <c r="J129" s="184"/>
      <c r="K129" s="184"/>
      <c r="L129" s="184"/>
      <c r="M129" s="184"/>
      <c r="N129" s="184"/>
    </row>
    <row r="130" spans="1:14" ht="15" x14ac:dyDescent="0.2">
      <c r="A130" s="171">
        <v>42</v>
      </c>
      <c r="B130" s="256">
        <v>230</v>
      </c>
      <c r="C130" s="256">
        <v>230</v>
      </c>
      <c r="D130" s="183">
        <v>226</v>
      </c>
      <c r="E130" s="181">
        <v>218</v>
      </c>
      <c r="F130" s="181">
        <v>213</v>
      </c>
      <c r="G130" s="254">
        <v>196.36363636363637</v>
      </c>
      <c r="H130" s="177">
        <v>189</v>
      </c>
      <c r="I130" s="177">
        <v>187</v>
      </c>
      <c r="J130" s="184"/>
      <c r="K130" s="184"/>
      <c r="L130" s="184"/>
      <c r="M130" s="184"/>
      <c r="N130" s="184"/>
    </row>
    <row r="131" spans="1:14" ht="15" x14ac:dyDescent="0.2">
      <c r="A131" s="171">
        <v>43</v>
      </c>
      <c r="B131" s="256">
        <v>230</v>
      </c>
      <c r="C131" s="256">
        <v>230</v>
      </c>
      <c r="D131" s="183">
        <v>227</v>
      </c>
      <c r="E131" s="181">
        <v>219</v>
      </c>
      <c r="F131" s="181">
        <v>215</v>
      </c>
      <c r="G131" s="254">
        <v>197.27272727272728</v>
      </c>
      <c r="H131" s="177">
        <v>190</v>
      </c>
      <c r="I131" s="177">
        <v>188</v>
      </c>
      <c r="J131" s="184"/>
      <c r="K131" s="184"/>
      <c r="L131" s="184"/>
      <c r="M131" s="184"/>
      <c r="N131" s="184"/>
    </row>
    <row r="132" spans="1:14" ht="15" x14ac:dyDescent="0.2">
      <c r="A132" s="171">
        <v>44</v>
      </c>
      <c r="B132" s="256">
        <v>230</v>
      </c>
      <c r="C132" s="256">
        <v>230</v>
      </c>
      <c r="D132" s="183">
        <v>228</v>
      </c>
      <c r="E132" s="183">
        <v>220</v>
      </c>
      <c r="F132" s="181">
        <v>216</v>
      </c>
      <c r="G132" s="254">
        <v>198.18181818181819</v>
      </c>
      <c r="H132" s="177">
        <v>191</v>
      </c>
      <c r="I132" s="177">
        <v>189</v>
      </c>
      <c r="J132" s="187"/>
      <c r="K132" s="184"/>
      <c r="L132" s="184"/>
      <c r="M132" s="184"/>
      <c r="N132" s="184"/>
    </row>
    <row r="133" spans="1:14" ht="15.75" thickBot="1" x14ac:dyDescent="0.25">
      <c r="A133" s="171">
        <v>45</v>
      </c>
      <c r="B133" s="256">
        <v>230</v>
      </c>
      <c r="C133" s="256">
        <v>230</v>
      </c>
      <c r="D133" s="183">
        <v>229</v>
      </c>
      <c r="E133" s="183">
        <v>221</v>
      </c>
      <c r="F133" s="181">
        <v>217</v>
      </c>
      <c r="G133" s="254">
        <v>200</v>
      </c>
      <c r="H133" s="178">
        <v>192</v>
      </c>
      <c r="I133" s="177">
        <v>190</v>
      </c>
      <c r="J133" s="184"/>
      <c r="K133" s="187"/>
      <c r="L133" s="184"/>
      <c r="M133" s="184"/>
      <c r="N133" s="184"/>
    </row>
    <row r="134" spans="1:14" ht="15.75" thickBot="1" x14ac:dyDescent="0.25">
      <c r="A134" s="171">
        <v>46</v>
      </c>
      <c r="B134" s="256">
        <v>230</v>
      </c>
      <c r="C134" s="256">
        <v>230</v>
      </c>
      <c r="D134" s="183">
        <v>230</v>
      </c>
      <c r="E134" s="183">
        <v>222</v>
      </c>
      <c r="F134" s="181">
        <v>218</v>
      </c>
      <c r="G134" s="255">
        <v>201</v>
      </c>
      <c r="H134" s="177">
        <v>193</v>
      </c>
      <c r="I134" s="177">
        <v>191</v>
      </c>
      <c r="J134" s="187"/>
      <c r="K134" s="184"/>
      <c r="L134" s="184"/>
      <c r="M134" s="184"/>
      <c r="N134" s="184"/>
    </row>
    <row r="135" spans="1:14" ht="15" x14ac:dyDescent="0.2">
      <c r="A135" s="171">
        <v>47</v>
      </c>
      <c r="B135" s="256">
        <v>230</v>
      </c>
      <c r="C135" s="256">
        <v>230</v>
      </c>
      <c r="D135" s="186">
        <v>230</v>
      </c>
      <c r="E135" s="183">
        <v>223</v>
      </c>
      <c r="F135" s="181">
        <v>219</v>
      </c>
      <c r="G135" s="254">
        <v>203</v>
      </c>
      <c r="H135" s="177">
        <v>194</v>
      </c>
      <c r="I135" s="177">
        <v>192</v>
      </c>
      <c r="J135" s="187"/>
      <c r="K135" s="187"/>
      <c r="L135" s="184"/>
      <c r="M135" s="184"/>
      <c r="N135" s="184"/>
    </row>
    <row r="136" spans="1:14" ht="15.75" thickBot="1" x14ac:dyDescent="0.25">
      <c r="A136" s="171">
        <v>48</v>
      </c>
      <c r="B136" s="256">
        <v>230</v>
      </c>
      <c r="C136" s="256">
        <v>230</v>
      </c>
      <c r="D136" s="186">
        <v>230</v>
      </c>
      <c r="E136" s="183">
        <v>224</v>
      </c>
      <c r="F136" s="183">
        <v>220</v>
      </c>
      <c r="G136" s="182">
        <v>204</v>
      </c>
      <c r="H136" s="177">
        <v>195</v>
      </c>
      <c r="I136" s="178">
        <v>192</v>
      </c>
      <c r="J136" s="87"/>
      <c r="K136" s="87"/>
      <c r="L136" s="87"/>
      <c r="M136" s="87"/>
      <c r="N136" s="188"/>
    </row>
    <row r="137" spans="1:14" ht="15" x14ac:dyDescent="0.2">
      <c r="A137" s="171">
        <v>49</v>
      </c>
      <c r="B137" s="256">
        <v>230</v>
      </c>
      <c r="C137" s="256">
        <v>230</v>
      </c>
      <c r="D137" s="186">
        <v>230</v>
      </c>
      <c r="E137" s="183">
        <v>225</v>
      </c>
      <c r="F137" s="183">
        <v>216.66666666666666</v>
      </c>
      <c r="G137" s="182">
        <v>205</v>
      </c>
      <c r="H137" s="254">
        <v>196</v>
      </c>
      <c r="I137" s="177">
        <v>193</v>
      </c>
      <c r="J137" s="187"/>
      <c r="K137" s="187"/>
      <c r="L137" s="257"/>
      <c r="M137" s="187"/>
      <c r="N137" s="184"/>
    </row>
    <row r="138" spans="1:14" ht="15" customHeight="1" x14ac:dyDescent="0.2">
      <c r="A138" s="171">
        <v>50</v>
      </c>
      <c r="B138" s="256">
        <v>230</v>
      </c>
      <c r="C138" s="256">
        <v>230</v>
      </c>
      <c r="D138" s="186">
        <v>230</v>
      </c>
      <c r="E138" s="183">
        <v>227</v>
      </c>
      <c r="F138" s="183">
        <v>217.77777777777777</v>
      </c>
      <c r="G138" s="182">
        <v>206</v>
      </c>
      <c r="H138" s="254">
        <v>197</v>
      </c>
      <c r="I138" s="177">
        <v>194</v>
      </c>
      <c r="J138" s="187"/>
      <c r="K138" s="187"/>
      <c r="L138" s="257"/>
      <c r="M138" s="184"/>
      <c r="N138" s="187"/>
    </row>
    <row r="139" spans="1:14" ht="15" x14ac:dyDescent="0.2">
      <c r="A139" s="171">
        <v>51</v>
      </c>
      <c r="B139" s="256">
        <v>230</v>
      </c>
      <c r="C139" s="256">
        <v>230</v>
      </c>
      <c r="D139" s="186">
        <v>230</v>
      </c>
      <c r="E139" s="183">
        <v>228</v>
      </c>
      <c r="F139" s="183">
        <v>218.88888888888889</v>
      </c>
      <c r="G139" s="182">
        <v>207</v>
      </c>
      <c r="H139" s="254">
        <v>197</v>
      </c>
      <c r="I139" s="177">
        <v>195</v>
      </c>
      <c r="J139" s="187"/>
      <c r="K139" s="187"/>
      <c r="L139" s="257"/>
      <c r="M139" s="187"/>
      <c r="N139" s="184"/>
    </row>
    <row r="140" spans="1:14" ht="15" x14ac:dyDescent="0.2">
      <c r="A140" s="171">
        <v>52</v>
      </c>
      <c r="B140" s="256">
        <v>230</v>
      </c>
      <c r="C140" s="256">
        <v>230</v>
      </c>
      <c r="D140" s="186">
        <v>230</v>
      </c>
      <c r="E140" s="183">
        <v>229</v>
      </c>
      <c r="F140" s="183">
        <v>220</v>
      </c>
      <c r="G140" s="182">
        <v>208</v>
      </c>
      <c r="H140" s="254">
        <v>198</v>
      </c>
      <c r="I140" s="254">
        <v>196</v>
      </c>
      <c r="J140" s="187"/>
      <c r="K140" s="187"/>
      <c r="L140" s="247"/>
      <c r="M140" s="184"/>
      <c r="N140" s="187"/>
    </row>
    <row r="141" spans="1:14" ht="15" x14ac:dyDescent="0.2">
      <c r="A141" s="171">
        <v>53</v>
      </c>
      <c r="B141" s="256">
        <v>230</v>
      </c>
      <c r="C141" s="256">
        <v>230</v>
      </c>
      <c r="D141" s="186">
        <v>230</v>
      </c>
      <c r="E141" s="183">
        <v>230</v>
      </c>
      <c r="F141" s="183">
        <v>221.11111111111111</v>
      </c>
      <c r="G141" s="182">
        <v>210</v>
      </c>
      <c r="H141" s="254">
        <v>199</v>
      </c>
      <c r="I141" s="254">
        <v>197</v>
      </c>
      <c r="J141" s="90"/>
      <c r="K141" s="187"/>
      <c r="L141" s="247"/>
      <c r="M141" s="184"/>
      <c r="N141" s="184"/>
    </row>
    <row r="142" spans="1:14" ht="15" x14ac:dyDescent="0.2">
      <c r="A142" s="171">
        <v>54</v>
      </c>
      <c r="B142" s="256">
        <v>230</v>
      </c>
      <c r="C142" s="256">
        <v>230</v>
      </c>
      <c r="D142" s="186">
        <v>230</v>
      </c>
      <c r="E142" s="186">
        <v>230</v>
      </c>
      <c r="F142" s="183">
        <v>222.22222222222223</v>
      </c>
      <c r="G142" s="182">
        <v>211</v>
      </c>
      <c r="H142" s="254">
        <v>200</v>
      </c>
      <c r="I142" s="254">
        <v>198</v>
      </c>
      <c r="J142" s="187"/>
      <c r="K142" s="90"/>
      <c r="L142" s="187" t="s">
        <v>79</v>
      </c>
      <c r="M142" s="187"/>
      <c r="N142" s="184"/>
    </row>
    <row r="143" spans="1:14" ht="15.75" thickBot="1" x14ac:dyDescent="0.25">
      <c r="A143" s="171">
        <v>55</v>
      </c>
      <c r="B143" s="256">
        <v>230</v>
      </c>
      <c r="C143" s="256">
        <v>230</v>
      </c>
      <c r="D143" s="186">
        <v>230</v>
      </c>
      <c r="E143" s="186">
        <v>230</v>
      </c>
      <c r="F143" s="183">
        <v>223.33333333333334</v>
      </c>
      <c r="G143" s="185">
        <v>212</v>
      </c>
      <c r="H143" s="254">
        <v>201</v>
      </c>
      <c r="I143" s="254">
        <v>199</v>
      </c>
      <c r="J143" s="90"/>
      <c r="K143" s="187"/>
      <c r="L143" s="187"/>
      <c r="M143" s="184"/>
      <c r="N143" s="184"/>
    </row>
    <row r="144" spans="1:14" ht="15.75" thickBot="1" x14ac:dyDescent="0.25">
      <c r="A144" s="171">
        <v>56</v>
      </c>
      <c r="B144" s="256">
        <v>230</v>
      </c>
      <c r="C144" s="256">
        <v>230</v>
      </c>
      <c r="D144" s="186">
        <v>230</v>
      </c>
      <c r="E144" s="186">
        <v>230</v>
      </c>
      <c r="F144" s="183">
        <v>230</v>
      </c>
      <c r="G144" s="181">
        <v>213</v>
      </c>
      <c r="H144" s="255">
        <v>202</v>
      </c>
      <c r="I144" s="254">
        <v>200</v>
      </c>
      <c r="J144" s="187"/>
      <c r="K144" s="90"/>
      <c r="L144" s="187"/>
      <c r="M144" s="187"/>
      <c r="N144" s="187"/>
    </row>
    <row r="145" spans="1:14" ht="15" x14ac:dyDescent="0.2">
      <c r="A145" s="171">
        <v>57</v>
      </c>
      <c r="B145" s="256">
        <v>230</v>
      </c>
      <c r="C145" s="256">
        <v>230</v>
      </c>
      <c r="D145" s="186">
        <v>230</v>
      </c>
      <c r="E145" s="186">
        <v>230</v>
      </c>
      <c r="F145" s="186">
        <v>230</v>
      </c>
      <c r="G145" s="181">
        <v>214</v>
      </c>
      <c r="H145" s="254">
        <v>203</v>
      </c>
      <c r="I145" s="254">
        <v>201</v>
      </c>
      <c r="J145" s="90"/>
      <c r="K145" s="90"/>
      <c r="L145" s="187"/>
      <c r="M145" s="187"/>
      <c r="N145" s="187"/>
    </row>
    <row r="146" spans="1:14" ht="15.75" thickBot="1" x14ac:dyDescent="0.25">
      <c r="A146" s="171">
        <v>58</v>
      </c>
      <c r="B146" s="256">
        <v>230</v>
      </c>
      <c r="C146" s="256">
        <v>230</v>
      </c>
      <c r="D146" s="186">
        <v>230</v>
      </c>
      <c r="E146" s="186">
        <v>230</v>
      </c>
      <c r="F146" s="186">
        <v>230</v>
      </c>
      <c r="G146" s="181">
        <v>215</v>
      </c>
      <c r="H146" s="182">
        <v>204</v>
      </c>
      <c r="I146" s="255">
        <v>202</v>
      </c>
      <c r="J146" s="188"/>
      <c r="K146" s="91"/>
      <c r="L146" s="188"/>
      <c r="M146" s="188"/>
      <c r="N146" s="188"/>
    </row>
    <row r="147" spans="1:14" ht="15" x14ac:dyDescent="0.2">
      <c r="A147" s="171">
        <v>59</v>
      </c>
      <c r="B147" s="256">
        <v>230</v>
      </c>
      <c r="C147" s="256">
        <v>230</v>
      </c>
      <c r="D147" s="186">
        <v>230</v>
      </c>
      <c r="E147" s="186">
        <v>230</v>
      </c>
      <c r="F147" s="186">
        <v>230</v>
      </c>
      <c r="G147" s="181">
        <v>216</v>
      </c>
      <c r="H147" s="182">
        <v>205</v>
      </c>
      <c r="I147" s="254">
        <v>203</v>
      </c>
      <c r="J147" s="90"/>
      <c r="K147" s="90"/>
      <c r="L147" s="90"/>
      <c r="M147" s="187"/>
      <c r="N147" s="90"/>
    </row>
    <row r="148" spans="1:14" ht="15" x14ac:dyDescent="0.2">
      <c r="A148" s="171">
        <v>60</v>
      </c>
      <c r="B148" s="256">
        <v>230</v>
      </c>
      <c r="C148" s="256">
        <v>230</v>
      </c>
      <c r="D148" s="186">
        <v>230</v>
      </c>
      <c r="E148" s="186">
        <v>230</v>
      </c>
      <c r="F148" s="186">
        <v>230</v>
      </c>
      <c r="G148" s="181">
        <v>217</v>
      </c>
      <c r="H148" s="182">
        <v>206</v>
      </c>
      <c r="I148" s="182">
        <v>204</v>
      </c>
      <c r="J148" s="90"/>
      <c r="K148" s="189"/>
      <c r="L148" s="303"/>
      <c r="M148" s="90"/>
      <c r="N148" s="187"/>
    </row>
    <row r="149" spans="1:14" ht="15" customHeight="1" x14ac:dyDescent="0.2">
      <c r="A149" s="171">
        <v>61</v>
      </c>
      <c r="B149" s="256">
        <v>230</v>
      </c>
      <c r="C149" s="256">
        <v>230</v>
      </c>
      <c r="D149" s="186">
        <v>230</v>
      </c>
      <c r="E149" s="186">
        <v>230</v>
      </c>
      <c r="F149" s="186">
        <v>230</v>
      </c>
      <c r="G149" s="181">
        <v>218</v>
      </c>
      <c r="H149" s="182">
        <v>207</v>
      </c>
      <c r="I149" s="182">
        <v>205</v>
      </c>
      <c r="J149" s="189"/>
      <c r="K149" s="90"/>
      <c r="L149" s="303"/>
      <c r="M149" s="187"/>
      <c r="N149" s="90"/>
    </row>
    <row r="150" spans="1:14" ht="15" x14ac:dyDescent="0.2">
      <c r="A150" s="171">
        <v>62</v>
      </c>
      <c r="B150" s="256">
        <v>230</v>
      </c>
      <c r="C150" s="256">
        <v>230</v>
      </c>
      <c r="D150" s="186">
        <v>230</v>
      </c>
      <c r="E150" s="186">
        <v>230</v>
      </c>
      <c r="F150" s="186">
        <v>230</v>
      </c>
      <c r="G150" s="181">
        <v>219</v>
      </c>
      <c r="H150" s="182">
        <v>207</v>
      </c>
      <c r="I150" s="182">
        <v>206</v>
      </c>
      <c r="J150" s="90"/>
      <c r="K150" s="189"/>
      <c r="L150" s="248"/>
      <c r="M150" s="90"/>
      <c r="N150" s="187"/>
    </row>
    <row r="151" spans="1:14" ht="15" x14ac:dyDescent="0.2">
      <c r="A151" s="171">
        <v>63</v>
      </c>
      <c r="B151" s="256">
        <v>230</v>
      </c>
      <c r="C151" s="256">
        <v>230</v>
      </c>
      <c r="D151" s="186">
        <v>230</v>
      </c>
      <c r="E151" s="186">
        <v>230</v>
      </c>
      <c r="F151" s="186">
        <v>230</v>
      </c>
      <c r="G151" s="183">
        <v>220</v>
      </c>
      <c r="H151" s="182">
        <v>208</v>
      </c>
      <c r="I151" s="182">
        <v>207</v>
      </c>
      <c r="J151" s="189"/>
      <c r="K151" s="90"/>
      <c r="L151" s="248"/>
      <c r="M151" s="187"/>
      <c r="N151" s="90"/>
    </row>
    <row r="152" spans="1:14" ht="15" x14ac:dyDescent="0.2">
      <c r="A152" s="171">
        <v>64</v>
      </c>
      <c r="B152" s="256">
        <v>230</v>
      </c>
      <c r="C152" s="256">
        <v>230</v>
      </c>
      <c r="D152" s="186">
        <v>230</v>
      </c>
      <c r="E152" s="186">
        <v>230</v>
      </c>
      <c r="F152" s="186">
        <v>230</v>
      </c>
      <c r="G152" s="183">
        <v>221</v>
      </c>
      <c r="H152" s="182">
        <v>209</v>
      </c>
      <c r="I152" s="182">
        <v>208</v>
      </c>
      <c r="J152" s="90"/>
      <c r="K152" s="189"/>
      <c r="L152" s="90"/>
      <c r="M152" s="187"/>
      <c r="N152" s="187"/>
    </row>
    <row r="153" spans="1:14" ht="15" x14ac:dyDescent="0.2">
      <c r="A153" s="171">
        <v>65</v>
      </c>
      <c r="B153" s="256">
        <v>230</v>
      </c>
      <c r="C153" s="256">
        <v>230</v>
      </c>
      <c r="D153" s="186">
        <v>230</v>
      </c>
      <c r="E153" s="186">
        <v>230</v>
      </c>
      <c r="F153" s="186">
        <v>230</v>
      </c>
      <c r="G153" s="183">
        <v>222</v>
      </c>
      <c r="H153" s="182">
        <v>210</v>
      </c>
      <c r="I153" s="182">
        <v>209</v>
      </c>
      <c r="J153" s="189"/>
      <c r="K153" s="90"/>
      <c r="L153" s="90" t="s">
        <v>56</v>
      </c>
      <c r="M153" s="187"/>
      <c r="N153" s="187"/>
    </row>
    <row r="154" spans="1:14" ht="15" x14ac:dyDescent="0.2">
      <c r="A154" s="171">
        <v>66</v>
      </c>
      <c r="B154" s="256">
        <v>230</v>
      </c>
      <c r="C154" s="256">
        <v>230</v>
      </c>
      <c r="D154" s="186">
        <v>230</v>
      </c>
      <c r="E154" s="186">
        <v>230</v>
      </c>
      <c r="F154" s="186">
        <v>230</v>
      </c>
      <c r="G154" s="183">
        <v>223</v>
      </c>
      <c r="H154" s="182">
        <v>211</v>
      </c>
      <c r="I154" s="182">
        <v>209</v>
      </c>
      <c r="J154" s="90"/>
      <c r="K154" s="189"/>
      <c r="L154" s="90"/>
      <c r="M154" s="90"/>
      <c r="N154" s="187"/>
    </row>
    <row r="155" spans="1:14" ht="15.75" thickBot="1" x14ac:dyDescent="0.25">
      <c r="A155" s="171">
        <v>67</v>
      </c>
      <c r="B155" s="256">
        <v>230</v>
      </c>
      <c r="C155" s="256">
        <v>230</v>
      </c>
      <c r="D155" s="186">
        <v>230</v>
      </c>
      <c r="E155" s="186">
        <v>230</v>
      </c>
      <c r="F155" s="186">
        <v>230</v>
      </c>
      <c r="G155" s="183">
        <v>224</v>
      </c>
      <c r="H155" s="185">
        <v>212</v>
      </c>
      <c r="I155" s="182">
        <v>210</v>
      </c>
      <c r="J155" s="189"/>
      <c r="K155" s="90"/>
      <c r="L155" s="90"/>
      <c r="M155" s="90"/>
      <c r="N155" s="90"/>
    </row>
    <row r="156" spans="1:14" ht="15" x14ac:dyDescent="0.2">
      <c r="A156" s="171">
        <v>68</v>
      </c>
      <c r="B156" s="256">
        <v>230</v>
      </c>
      <c r="C156" s="256">
        <v>230</v>
      </c>
      <c r="D156" s="186">
        <v>230</v>
      </c>
      <c r="E156" s="186">
        <v>230</v>
      </c>
      <c r="F156" s="186">
        <v>230</v>
      </c>
      <c r="G156" s="183">
        <v>225</v>
      </c>
      <c r="H156" s="181">
        <v>213</v>
      </c>
      <c r="I156" s="182">
        <v>211</v>
      </c>
      <c r="J156" s="90"/>
      <c r="K156" s="90"/>
      <c r="L156" s="90"/>
      <c r="M156" s="189"/>
      <c r="N156" s="90"/>
    </row>
    <row r="157" spans="1:14" ht="15.75" thickBot="1" x14ac:dyDescent="0.25">
      <c r="A157" s="171">
        <v>69</v>
      </c>
      <c r="B157" s="256">
        <v>230</v>
      </c>
      <c r="C157" s="256">
        <v>230</v>
      </c>
      <c r="D157" s="186">
        <v>230</v>
      </c>
      <c r="E157" s="186">
        <v>230</v>
      </c>
      <c r="F157" s="186">
        <v>230</v>
      </c>
      <c r="G157" s="183">
        <v>225.55555555555554</v>
      </c>
      <c r="H157" s="181">
        <v>214</v>
      </c>
      <c r="I157" s="185">
        <v>212</v>
      </c>
      <c r="J157" s="91"/>
      <c r="K157" s="91"/>
      <c r="L157" s="91"/>
      <c r="M157" s="91"/>
      <c r="N157" s="190"/>
    </row>
    <row r="158" spans="1:14" ht="15" customHeight="1" x14ac:dyDescent="0.2">
      <c r="A158" s="171">
        <v>70</v>
      </c>
      <c r="B158" s="256">
        <v>230</v>
      </c>
      <c r="C158" s="256">
        <v>230</v>
      </c>
      <c r="D158" s="186">
        <v>230</v>
      </c>
      <c r="E158" s="186">
        <v>230</v>
      </c>
      <c r="F158" s="186">
        <v>230</v>
      </c>
      <c r="G158" s="183">
        <v>226.66666666666666</v>
      </c>
      <c r="H158" s="181">
        <v>215</v>
      </c>
      <c r="I158" s="181">
        <v>213</v>
      </c>
      <c r="J158" s="189"/>
      <c r="K158" s="189"/>
      <c r="L158" s="258"/>
      <c r="M158" s="189"/>
      <c r="N158" s="90"/>
    </row>
    <row r="159" spans="1:14" ht="15" x14ac:dyDescent="0.2">
      <c r="A159" s="171">
        <v>71</v>
      </c>
      <c r="B159" s="256">
        <v>230</v>
      </c>
      <c r="C159" s="256">
        <v>230</v>
      </c>
      <c r="D159" s="186">
        <v>230</v>
      </c>
      <c r="E159" s="186">
        <v>230</v>
      </c>
      <c r="F159" s="186">
        <v>230</v>
      </c>
      <c r="G159" s="183">
        <v>227.77777777777777</v>
      </c>
      <c r="H159" s="181">
        <v>216</v>
      </c>
      <c r="I159" s="181">
        <v>214</v>
      </c>
      <c r="J159" s="189"/>
      <c r="K159" s="189"/>
      <c r="L159" s="249"/>
      <c r="M159" s="90"/>
      <c r="N159" s="189"/>
    </row>
    <row r="160" spans="1:14" ht="15" x14ac:dyDescent="0.2">
      <c r="A160" s="171">
        <v>72</v>
      </c>
      <c r="B160" s="256">
        <v>230</v>
      </c>
      <c r="C160" s="256">
        <v>230</v>
      </c>
      <c r="D160" s="186">
        <v>230</v>
      </c>
      <c r="E160" s="186">
        <v>230</v>
      </c>
      <c r="F160" s="186">
        <v>230</v>
      </c>
      <c r="G160" s="183">
        <v>230</v>
      </c>
      <c r="H160" s="181">
        <v>217</v>
      </c>
      <c r="I160" s="181">
        <v>215</v>
      </c>
      <c r="J160" s="189"/>
      <c r="K160" s="189"/>
      <c r="L160" s="249"/>
      <c r="M160" s="189"/>
      <c r="N160" s="90"/>
    </row>
    <row r="161" spans="1:14" ht="15" x14ac:dyDescent="0.2">
      <c r="A161" s="171">
        <v>73</v>
      </c>
      <c r="B161" s="256">
        <v>230</v>
      </c>
      <c r="C161" s="256">
        <v>230</v>
      </c>
      <c r="D161" s="186">
        <v>230</v>
      </c>
      <c r="E161" s="186">
        <v>230</v>
      </c>
      <c r="F161" s="186">
        <v>230</v>
      </c>
      <c r="G161" s="186">
        <v>230</v>
      </c>
      <c r="H161" s="181">
        <v>218</v>
      </c>
      <c r="I161" s="181">
        <v>216</v>
      </c>
      <c r="J161" s="189"/>
      <c r="K161" s="189"/>
      <c r="L161" s="189"/>
      <c r="M161" s="90"/>
      <c r="N161" s="189"/>
    </row>
    <row r="162" spans="1:14" ht="15" x14ac:dyDescent="0.2">
      <c r="A162" s="171">
        <v>74</v>
      </c>
      <c r="B162" s="256">
        <v>230</v>
      </c>
      <c r="C162" s="256">
        <v>230</v>
      </c>
      <c r="D162" s="186">
        <v>230</v>
      </c>
      <c r="E162" s="186">
        <v>230</v>
      </c>
      <c r="F162" s="186">
        <v>230</v>
      </c>
      <c r="G162" s="186">
        <v>230</v>
      </c>
      <c r="H162" s="181">
        <v>218</v>
      </c>
      <c r="I162" s="181">
        <v>217</v>
      </c>
      <c r="J162" s="189"/>
      <c r="K162" s="189" t="s">
        <v>59</v>
      </c>
      <c r="L162" s="189"/>
      <c r="M162" s="189"/>
      <c r="N162" s="90"/>
    </row>
    <row r="163" spans="1:14" ht="15" x14ac:dyDescent="0.2">
      <c r="A163" s="171">
        <v>75</v>
      </c>
      <c r="B163" s="256">
        <v>230</v>
      </c>
      <c r="C163" s="256">
        <v>230</v>
      </c>
      <c r="D163" s="186">
        <v>230</v>
      </c>
      <c r="E163" s="186">
        <v>230</v>
      </c>
      <c r="F163" s="186">
        <v>230</v>
      </c>
      <c r="G163" s="186">
        <v>230</v>
      </c>
      <c r="H163" s="181">
        <v>219</v>
      </c>
      <c r="I163" s="181">
        <v>217</v>
      </c>
      <c r="J163" s="189"/>
      <c r="K163" s="189"/>
      <c r="L163" s="189"/>
      <c r="M163" s="90"/>
      <c r="N163" s="189"/>
    </row>
    <row r="164" spans="1:14" ht="15" x14ac:dyDescent="0.2">
      <c r="A164" s="171">
        <v>76</v>
      </c>
      <c r="B164" s="256">
        <v>230</v>
      </c>
      <c r="C164" s="256">
        <v>230</v>
      </c>
      <c r="D164" s="186">
        <v>230</v>
      </c>
      <c r="E164" s="186">
        <v>230</v>
      </c>
      <c r="F164" s="186">
        <v>230</v>
      </c>
      <c r="G164" s="186">
        <v>230</v>
      </c>
      <c r="H164" s="183">
        <v>220</v>
      </c>
      <c r="I164" s="181">
        <v>218</v>
      </c>
      <c r="J164" s="189"/>
      <c r="K164" s="189"/>
      <c r="L164" s="189"/>
      <c r="M164" s="90"/>
      <c r="N164" s="90"/>
    </row>
    <row r="165" spans="1:14" ht="15" x14ac:dyDescent="0.2">
      <c r="A165" s="171">
        <v>77</v>
      </c>
      <c r="B165" s="256">
        <v>230</v>
      </c>
      <c r="C165" s="256">
        <v>230</v>
      </c>
      <c r="D165" s="186">
        <v>230</v>
      </c>
      <c r="E165" s="186">
        <v>230</v>
      </c>
      <c r="F165" s="186">
        <v>230</v>
      </c>
      <c r="G165" s="186">
        <v>230</v>
      </c>
      <c r="H165" s="183">
        <v>221</v>
      </c>
      <c r="I165" s="181">
        <v>219</v>
      </c>
      <c r="J165" s="189"/>
      <c r="K165" s="189"/>
      <c r="L165" s="189"/>
      <c r="M165" s="189"/>
      <c r="N165" s="90"/>
    </row>
    <row r="166" spans="1:14" ht="15" x14ac:dyDescent="0.2">
      <c r="A166" s="171">
        <v>78</v>
      </c>
      <c r="B166" s="256">
        <v>230</v>
      </c>
      <c r="C166" s="256">
        <v>230</v>
      </c>
      <c r="D166" s="186">
        <v>230</v>
      </c>
      <c r="E166" s="186">
        <v>230</v>
      </c>
      <c r="F166" s="186">
        <v>230</v>
      </c>
      <c r="G166" s="186">
        <v>230</v>
      </c>
      <c r="H166" s="183">
        <v>221</v>
      </c>
      <c r="I166" s="183">
        <v>220</v>
      </c>
      <c r="J166" s="189"/>
      <c r="K166" s="189"/>
      <c r="L166" s="189"/>
      <c r="M166" s="189"/>
      <c r="N166" s="189"/>
    </row>
    <row r="167" spans="1:14" ht="15" x14ac:dyDescent="0.2">
      <c r="A167" s="171">
        <v>79</v>
      </c>
      <c r="B167" s="256">
        <v>230</v>
      </c>
      <c r="C167" s="256">
        <v>230</v>
      </c>
      <c r="D167" s="186">
        <v>230</v>
      </c>
      <c r="E167" s="186">
        <v>230</v>
      </c>
      <c r="F167" s="186">
        <v>230</v>
      </c>
      <c r="G167" s="186">
        <v>230</v>
      </c>
      <c r="H167" s="183">
        <v>222</v>
      </c>
      <c r="I167" s="183">
        <v>221</v>
      </c>
      <c r="J167" s="189"/>
      <c r="K167" s="189"/>
      <c r="L167" s="189"/>
      <c r="M167" s="189"/>
      <c r="N167" s="189"/>
    </row>
    <row r="168" spans="1:14" ht="15" x14ac:dyDescent="0.2">
      <c r="A168" s="171">
        <v>80</v>
      </c>
      <c r="B168" s="256">
        <v>230</v>
      </c>
      <c r="C168" s="256">
        <v>230</v>
      </c>
      <c r="D168" s="186">
        <v>230</v>
      </c>
      <c r="E168" s="186">
        <v>230</v>
      </c>
      <c r="F168" s="186">
        <v>230</v>
      </c>
      <c r="G168" s="186">
        <v>230</v>
      </c>
      <c r="H168" s="183">
        <v>223</v>
      </c>
      <c r="I168" s="183">
        <v>222</v>
      </c>
      <c r="J168" s="189"/>
      <c r="K168" s="189"/>
      <c r="L168" s="189"/>
      <c r="M168" s="189"/>
      <c r="N168" s="189"/>
    </row>
    <row r="169" spans="1:14" ht="15" x14ac:dyDescent="0.2">
      <c r="A169" s="171">
        <f>A168+1</f>
        <v>81</v>
      </c>
      <c r="B169" s="256">
        <v>230</v>
      </c>
      <c r="C169" s="256">
        <v>230</v>
      </c>
      <c r="D169" s="186">
        <v>230</v>
      </c>
      <c r="E169" s="186">
        <v>230</v>
      </c>
      <c r="F169" s="186">
        <v>230</v>
      </c>
      <c r="G169" s="186">
        <v>230</v>
      </c>
      <c r="H169" s="183">
        <v>224</v>
      </c>
      <c r="I169" s="183">
        <v>223</v>
      </c>
      <c r="J169" s="189"/>
      <c r="K169" s="189"/>
      <c r="L169" s="189"/>
      <c r="M169" s="189"/>
      <c r="N169" s="189"/>
    </row>
    <row r="170" spans="1:14" ht="15" x14ac:dyDescent="0.2">
      <c r="A170" s="171">
        <f t="shared" ref="A170:A178" si="2">A169+1</f>
        <v>82</v>
      </c>
      <c r="B170" s="256">
        <v>230</v>
      </c>
      <c r="C170" s="256">
        <v>230</v>
      </c>
      <c r="D170" s="186">
        <v>230</v>
      </c>
      <c r="E170" s="186">
        <v>230</v>
      </c>
      <c r="F170" s="186">
        <v>230</v>
      </c>
      <c r="G170" s="186">
        <v>230</v>
      </c>
      <c r="H170" s="183">
        <v>225</v>
      </c>
      <c r="I170" s="183">
        <v>224</v>
      </c>
      <c r="J170" s="189"/>
      <c r="K170" s="189"/>
      <c r="L170" s="189"/>
      <c r="M170" s="189"/>
      <c r="N170" s="189"/>
    </row>
    <row r="171" spans="1:14" ht="15" x14ac:dyDescent="0.2">
      <c r="A171" s="171">
        <f t="shared" si="2"/>
        <v>83</v>
      </c>
      <c r="B171" s="256">
        <v>230</v>
      </c>
      <c r="C171" s="256">
        <v>230</v>
      </c>
      <c r="D171" s="186">
        <v>230</v>
      </c>
      <c r="E171" s="186">
        <v>230</v>
      </c>
      <c r="F171" s="186">
        <v>230</v>
      </c>
      <c r="G171" s="186">
        <v>230</v>
      </c>
      <c r="H171" s="183">
        <v>226</v>
      </c>
      <c r="I171" s="183">
        <v>225</v>
      </c>
      <c r="J171" s="189"/>
      <c r="K171" s="189"/>
      <c r="L171" s="189"/>
      <c r="M171" s="189"/>
      <c r="N171" s="189"/>
    </row>
    <row r="172" spans="1:14" ht="15" x14ac:dyDescent="0.2">
      <c r="A172" s="171">
        <f t="shared" si="2"/>
        <v>84</v>
      </c>
      <c r="B172" s="256">
        <v>230</v>
      </c>
      <c r="C172" s="256">
        <v>230</v>
      </c>
      <c r="D172" s="186">
        <v>230</v>
      </c>
      <c r="E172" s="186">
        <v>230</v>
      </c>
      <c r="F172" s="186">
        <v>230</v>
      </c>
      <c r="G172" s="186">
        <v>230</v>
      </c>
      <c r="H172" s="183">
        <v>227</v>
      </c>
      <c r="I172" s="183">
        <v>226</v>
      </c>
      <c r="J172" s="189"/>
      <c r="K172" s="189"/>
      <c r="L172" s="189"/>
      <c r="M172" s="189"/>
      <c r="N172" s="189"/>
    </row>
    <row r="173" spans="1:14" ht="15" x14ac:dyDescent="0.2">
      <c r="A173" s="171">
        <f t="shared" si="2"/>
        <v>85</v>
      </c>
      <c r="B173" s="256">
        <v>230</v>
      </c>
      <c r="C173" s="256">
        <v>230</v>
      </c>
      <c r="D173" s="186">
        <v>230</v>
      </c>
      <c r="E173" s="186">
        <v>230</v>
      </c>
      <c r="F173" s="186">
        <v>230</v>
      </c>
      <c r="G173" s="186">
        <v>230</v>
      </c>
      <c r="H173" s="183">
        <v>228</v>
      </c>
      <c r="I173" s="183">
        <v>227</v>
      </c>
      <c r="J173" s="189"/>
      <c r="K173" s="189"/>
      <c r="L173" s="189"/>
      <c r="M173" s="189"/>
      <c r="N173" s="189"/>
    </row>
    <row r="174" spans="1:14" ht="15" x14ac:dyDescent="0.2">
      <c r="A174" s="171">
        <f t="shared" si="2"/>
        <v>86</v>
      </c>
      <c r="B174" s="256">
        <v>230</v>
      </c>
      <c r="C174" s="256">
        <v>230</v>
      </c>
      <c r="D174" s="186">
        <v>230</v>
      </c>
      <c r="E174" s="186">
        <v>230</v>
      </c>
      <c r="F174" s="186">
        <v>230</v>
      </c>
      <c r="G174" s="186">
        <v>230</v>
      </c>
      <c r="H174" s="183">
        <v>229</v>
      </c>
      <c r="I174" s="183">
        <v>227</v>
      </c>
      <c r="J174" s="189"/>
      <c r="K174" s="189"/>
      <c r="L174" s="189"/>
      <c r="M174" s="189"/>
      <c r="N174" s="189"/>
    </row>
    <row r="175" spans="1:14" ht="15" x14ac:dyDescent="0.2">
      <c r="A175" s="171">
        <f t="shared" si="2"/>
        <v>87</v>
      </c>
      <c r="B175" s="256">
        <v>230</v>
      </c>
      <c r="C175" s="256">
        <v>230</v>
      </c>
      <c r="D175" s="186">
        <v>230</v>
      </c>
      <c r="E175" s="186">
        <v>230</v>
      </c>
      <c r="F175" s="186">
        <v>230</v>
      </c>
      <c r="G175" s="186">
        <v>230</v>
      </c>
      <c r="H175" s="183">
        <v>230</v>
      </c>
      <c r="I175" s="183">
        <v>228</v>
      </c>
      <c r="J175" s="189"/>
      <c r="K175" s="189"/>
      <c r="L175" s="189"/>
      <c r="M175" s="189"/>
      <c r="N175" s="189"/>
    </row>
    <row r="176" spans="1:14" ht="15" x14ac:dyDescent="0.2">
      <c r="A176" s="171">
        <f t="shared" si="2"/>
        <v>88</v>
      </c>
      <c r="B176" s="256">
        <v>230</v>
      </c>
      <c r="C176" s="256">
        <v>230</v>
      </c>
      <c r="D176" s="186">
        <v>230</v>
      </c>
      <c r="E176" s="186">
        <v>230</v>
      </c>
      <c r="F176" s="186">
        <v>230</v>
      </c>
      <c r="G176" s="186">
        <v>230</v>
      </c>
      <c r="H176" s="186">
        <v>230</v>
      </c>
      <c r="I176" s="183">
        <v>229</v>
      </c>
      <c r="J176" s="189"/>
      <c r="K176" s="189"/>
      <c r="L176" s="189"/>
      <c r="M176" s="189"/>
      <c r="N176" s="189"/>
    </row>
    <row r="177" spans="1:14" ht="15" x14ac:dyDescent="0.2">
      <c r="A177" s="171">
        <f t="shared" si="2"/>
        <v>89</v>
      </c>
      <c r="B177" s="256">
        <v>230</v>
      </c>
      <c r="C177" s="256">
        <v>230</v>
      </c>
      <c r="D177" s="186">
        <v>230</v>
      </c>
      <c r="E177" s="186">
        <v>230</v>
      </c>
      <c r="F177" s="186">
        <v>230</v>
      </c>
      <c r="G177" s="186">
        <v>230</v>
      </c>
      <c r="H177" s="186">
        <v>230</v>
      </c>
      <c r="I177" s="183">
        <v>230</v>
      </c>
      <c r="J177" s="186"/>
      <c r="K177" s="186"/>
      <c r="L177" s="186"/>
      <c r="M177" s="186"/>
      <c r="N177" s="186"/>
    </row>
    <row r="178" spans="1:14" ht="15" x14ac:dyDescent="0.2">
      <c r="A178" s="171">
        <f t="shared" si="2"/>
        <v>90</v>
      </c>
      <c r="B178" s="256">
        <v>230</v>
      </c>
      <c r="C178" s="256">
        <v>230</v>
      </c>
      <c r="D178" s="186">
        <v>230</v>
      </c>
      <c r="E178" s="186">
        <v>230</v>
      </c>
      <c r="F178" s="186">
        <v>230</v>
      </c>
      <c r="G178" s="186">
        <v>230</v>
      </c>
      <c r="H178" s="186">
        <v>230</v>
      </c>
      <c r="I178" s="186">
        <v>230</v>
      </c>
      <c r="J178" s="186"/>
      <c r="K178" s="186"/>
      <c r="L178" s="186"/>
      <c r="M178" s="186"/>
      <c r="N178" s="186"/>
    </row>
    <row r="179" spans="1:14" ht="15" x14ac:dyDescent="0.2">
      <c r="A179" s="171">
        <f t="shared" ref="A179:A216" si="3">A178+1</f>
        <v>91</v>
      </c>
      <c r="B179" s="186">
        <v>230</v>
      </c>
      <c r="C179" s="186">
        <v>230</v>
      </c>
      <c r="D179" s="186">
        <v>230</v>
      </c>
      <c r="E179" s="186">
        <v>230</v>
      </c>
      <c r="F179" s="186">
        <v>230</v>
      </c>
      <c r="G179" s="186">
        <v>230</v>
      </c>
      <c r="H179" s="186">
        <v>230</v>
      </c>
      <c r="I179" s="186">
        <v>230</v>
      </c>
      <c r="J179" s="186"/>
      <c r="K179" s="186"/>
      <c r="L179" s="186"/>
      <c r="M179" s="186"/>
      <c r="N179" s="186"/>
    </row>
    <row r="180" spans="1:14" ht="15" x14ac:dyDescent="0.2">
      <c r="A180" s="171">
        <f t="shared" si="3"/>
        <v>92</v>
      </c>
      <c r="B180" s="186">
        <v>230</v>
      </c>
      <c r="C180" s="186">
        <v>230</v>
      </c>
      <c r="D180" s="186">
        <v>230</v>
      </c>
      <c r="E180" s="186">
        <v>230</v>
      </c>
      <c r="F180" s="186">
        <v>230</v>
      </c>
      <c r="G180" s="186">
        <v>230</v>
      </c>
      <c r="H180" s="186">
        <v>230</v>
      </c>
      <c r="I180" s="186">
        <v>230</v>
      </c>
      <c r="J180" s="186"/>
      <c r="K180" s="186"/>
      <c r="L180" s="186"/>
      <c r="M180" s="186"/>
    </row>
    <row r="181" spans="1:14" ht="15" x14ac:dyDescent="0.2">
      <c r="A181" s="171">
        <f t="shared" si="3"/>
        <v>93</v>
      </c>
      <c r="B181" s="186">
        <v>230</v>
      </c>
      <c r="C181" s="186">
        <v>230</v>
      </c>
      <c r="D181" s="186">
        <v>230</v>
      </c>
      <c r="E181" s="186">
        <v>230</v>
      </c>
      <c r="F181" s="186">
        <v>230</v>
      </c>
      <c r="G181" s="186">
        <v>230</v>
      </c>
      <c r="H181" s="186">
        <v>230</v>
      </c>
      <c r="I181" s="186">
        <v>230</v>
      </c>
      <c r="J181" s="186"/>
      <c r="K181" s="186"/>
      <c r="L181" s="186"/>
      <c r="M181" s="186"/>
    </row>
    <row r="182" spans="1:14" ht="15" x14ac:dyDescent="0.2">
      <c r="A182" s="171">
        <f t="shared" si="3"/>
        <v>94</v>
      </c>
      <c r="B182" s="186">
        <v>230</v>
      </c>
      <c r="C182" s="186">
        <v>230</v>
      </c>
      <c r="D182" s="186">
        <v>230</v>
      </c>
      <c r="E182" s="186">
        <v>230</v>
      </c>
      <c r="F182" s="186">
        <v>230</v>
      </c>
      <c r="G182" s="186">
        <v>230</v>
      </c>
      <c r="H182" s="186">
        <v>230</v>
      </c>
      <c r="I182" s="186">
        <v>230</v>
      </c>
      <c r="J182" s="186"/>
      <c r="K182" s="186"/>
      <c r="L182" s="186"/>
      <c r="M182" s="186"/>
    </row>
    <row r="183" spans="1:14" ht="15" x14ac:dyDescent="0.2">
      <c r="A183" s="171">
        <f t="shared" si="3"/>
        <v>95</v>
      </c>
      <c r="B183" s="186">
        <v>230</v>
      </c>
      <c r="C183" s="186">
        <v>230</v>
      </c>
      <c r="D183" s="186">
        <v>230</v>
      </c>
      <c r="E183" s="186">
        <v>230</v>
      </c>
      <c r="F183" s="186">
        <v>230</v>
      </c>
      <c r="G183" s="186">
        <v>230</v>
      </c>
      <c r="H183" s="186">
        <v>230</v>
      </c>
      <c r="I183" s="186">
        <v>230</v>
      </c>
    </row>
    <row r="184" spans="1:14" ht="15" x14ac:dyDescent="0.2">
      <c r="A184" s="171">
        <f t="shared" si="3"/>
        <v>96</v>
      </c>
      <c r="B184" s="186">
        <v>230</v>
      </c>
      <c r="C184" s="186">
        <v>230</v>
      </c>
      <c r="D184" s="186">
        <v>230</v>
      </c>
      <c r="E184" s="186">
        <v>230</v>
      </c>
      <c r="F184" s="186">
        <v>230</v>
      </c>
      <c r="G184" s="186">
        <v>230</v>
      </c>
      <c r="H184" s="186">
        <v>230</v>
      </c>
      <c r="I184" s="186">
        <v>230</v>
      </c>
    </row>
    <row r="185" spans="1:14" ht="15" x14ac:dyDescent="0.2">
      <c r="A185" s="171">
        <f t="shared" si="3"/>
        <v>97</v>
      </c>
      <c r="B185" s="186">
        <v>230</v>
      </c>
      <c r="C185" s="186">
        <v>230</v>
      </c>
      <c r="D185" s="186">
        <v>230</v>
      </c>
      <c r="E185" s="186">
        <v>230</v>
      </c>
      <c r="F185" s="186">
        <v>230</v>
      </c>
      <c r="G185" s="186">
        <v>230</v>
      </c>
      <c r="H185" s="186">
        <v>230</v>
      </c>
      <c r="I185" s="186">
        <v>230</v>
      </c>
    </row>
    <row r="186" spans="1:14" ht="15" x14ac:dyDescent="0.2">
      <c r="A186" s="171">
        <f t="shared" si="3"/>
        <v>98</v>
      </c>
      <c r="B186" s="186">
        <v>230</v>
      </c>
      <c r="C186" s="186">
        <v>230</v>
      </c>
      <c r="D186" s="186">
        <v>230</v>
      </c>
      <c r="E186" s="186">
        <v>230</v>
      </c>
      <c r="F186" s="186">
        <v>230</v>
      </c>
      <c r="G186" s="186">
        <v>230</v>
      </c>
      <c r="H186" s="186">
        <v>230</v>
      </c>
      <c r="I186" s="186">
        <v>230</v>
      </c>
    </row>
    <row r="187" spans="1:14" ht="15" x14ac:dyDescent="0.2">
      <c r="A187" s="171">
        <f t="shared" si="3"/>
        <v>99</v>
      </c>
      <c r="B187" s="186">
        <v>230</v>
      </c>
      <c r="C187" s="186">
        <v>230</v>
      </c>
      <c r="D187" s="186">
        <v>230</v>
      </c>
      <c r="E187" s="186">
        <v>230</v>
      </c>
      <c r="F187" s="186">
        <v>230</v>
      </c>
      <c r="G187" s="186">
        <v>230</v>
      </c>
      <c r="H187" s="186">
        <v>230</v>
      </c>
      <c r="I187" s="186">
        <v>230</v>
      </c>
    </row>
    <row r="188" spans="1:14" ht="15" x14ac:dyDescent="0.2">
      <c r="A188" s="171">
        <f t="shared" si="3"/>
        <v>100</v>
      </c>
      <c r="B188" s="186">
        <v>230</v>
      </c>
      <c r="C188" s="186">
        <v>230</v>
      </c>
      <c r="D188" s="186">
        <v>230</v>
      </c>
      <c r="E188" s="186">
        <v>230</v>
      </c>
      <c r="F188" s="186">
        <v>230</v>
      </c>
      <c r="G188" s="186">
        <v>230</v>
      </c>
      <c r="H188" s="186">
        <v>230</v>
      </c>
      <c r="I188" s="186">
        <v>230</v>
      </c>
    </row>
    <row r="189" spans="1:14" ht="15" x14ac:dyDescent="0.2">
      <c r="A189" s="171">
        <f t="shared" si="3"/>
        <v>101</v>
      </c>
      <c r="B189" s="186">
        <v>230</v>
      </c>
      <c r="C189" s="186">
        <v>230</v>
      </c>
      <c r="D189" s="186">
        <v>230</v>
      </c>
      <c r="E189" s="186">
        <v>230</v>
      </c>
      <c r="F189" s="186">
        <v>230</v>
      </c>
      <c r="G189" s="186">
        <v>230</v>
      </c>
      <c r="H189" s="186">
        <v>230</v>
      </c>
      <c r="I189" s="186">
        <v>230</v>
      </c>
    </row>
    <row r="190" spans="1:14" ht="15" x14ac:dyDescent="0.2">
      <c r="A190" s="171">
        <f t="shared" si="3"/>
        <v>102</v>
      </c>
      <c r="B190" s="186">
        <v>230</v>
      </c>
      <c r="C190" s="186">
        <v>230</v>
      </c>
      <c r="D190" s="186">
        <v>230</v>
      </c>
      <c r="E190" s="186">
        <v>230</v>
      </c>
      <c r="F190" s="186">
        <v>230</v>
      </c>
      <c r="G190" s="186">
        <v>230</v>
      </c>
      <c r="H190" s="186">
        <v>230</v>
      </c>
      <c r="I190" s="186">
        <v>230</v>
      </c>
    </row>
    <row r="191" spans="1:14" ht="15" x14ac:dyDescent="0.2">
      <c r="A191" s="171">
        <f t="shared" si="3"/>
        <v>103</v>
      </c>
      <c r="B191" s="186">
        <v>230</v>
      </c>
      <c r="C191" s="186">
        <v>230</v>
      </c>
      <c r="D191" s="186">
        <v>230</v>
      </c>
      <c r="E191" s="186">
        <v>230</v>
      </c>
      <c r="F191" s="186">
        <v>230</v>
      </c>
      <c r="G191" s="186">
        <v>230</v>
      </c>
      <c r="H191" s="186">
        <v>230</v>
      </c>
      <c r="I191" s="186">
        <v>230</v>
      </c>
    </row>
    <row r="192" spans="1:14" ht="15" x14ac:dyDescent="0.2">
      <c r="A192" s="171">
        <f t="shared" si="3"/>
        <v>104</v>
      </c>
      <c r="B192" s="186">
        <v>230</v>
      </c>
      <c r="C192" s="186">
        <v>230</v>
      </c>
      <c r="D192" s="186">
        <v>230</v>
      </c>
      <c r="E192" s="186">
        <v>230</v>
      </c>
      <c r="F192" s="186">
        <v>230</v>
      </c>
      <c r="G192" s="186">
        <v>230</v>
      </c>
      <c r="H192" s="186">
        <v>230</v>
      </c>
      <c r="I192" s="186">
        <v>230</v>
      </c>
    </row>
    <row r="193" spans="1:9" ht="15" x14ac:dyDescent="0.2">
      <c r="A193" s="171">
        <f t="shared" si="3"/>
        <v>105</v>
      </c>
      <c r="B193" s="186">
        <v>230</v>
      </c>
      <c r="C193" s="186">
        <v>230</v>
      </c>
      <c r="D193" s="186">
        <v>230</v>
      </c>
      <c r="E193" s="186">
        <v>230</v>
      </c>
      <c r="F193" s="186">
        <v>230</v>
      </c>
      <c r="G193" s="186">
        <v>230</v>
      </c>
      <c r="H193" s="186">
        <v>230</v>
      </c>
      <c r="I193" s="186">
        <v>230</v>
      </c>
    </row>
    <row r="194" spans="1:9" ht="15" x14ac:dyDescent="0.2">
      <c r="A194" s="171">
        <f t="shared" si="3"/>
        <v>106</v>
      </c>
      <c r="B194" s="186">
        <v>230</v>
      </c>
      <c r="C194" s="186">
        <v>230</v>
      </c>
      <c r="D194" s="186">
        <v>230</v>
      </c>
      <c r="E194" s="186">
        <v>230</v>
      </c>
      <c r="F194" s="186">
        <v>230</v>
      </c>
      <c r="G194" s="186">
        <v>230</v>
      </c>
      <c r="H194" s="186">
        <v>230</v>
      </c>
      <c r="I194" s="186">
        <v>230</v>
      </c>
    </row>
    <row r="195" spans="1:9" ht="15" x14ac:dyDescent="0.2">
      <c r="A195" s="171">
        <f t="shared" si="3"/>
        <v>107</v>
      </c>
      <c r="B195" s="186">
        <v>230</v>
      </c>
      <c r="C195" s="186">
        <v>230</v>
      </c>
      <c r="D195" s="186">
        <v>230</v>
      </c>
      <c r="E195" s="186">
        <v>230</v>
      </c>
      <c r="F195" s="186">
        <v>230</v>
      </c>
      <c r="G195" s="186">
        <v>230</v>
      </c>
      <c r="H195" s="186">
        <v>230</v>
      </c>
      <c r="I195" s="186">
        <v>230</v>
      </c>
    </row>
    <row r="196" spans="1:9" ht="15" x14ac:dyDescent="0.2">
      <c r="A196" s="171">
        <f t="shared" si="3"/>
        <v>108</v>
      </c>
      <c r="B196" s="186">
        <v>230</v>
      </c>
      <c r="C196" s="186">
        <v>230</v>
      </c>
      <c r="D196" s="186">
        <v>230</v>
      </c>
      <c r="E196" s="186">
        <v>230</v>
      </c>
      <c r="F196" s="186">
        <v>230</v>
      </c>
      <c r="G196" s="186">
        <v>230</v>
      </c>
      <c r="H196" s="186">
        <v>230</v>
      </c>
      <c r="I196" s="186">
        <v>230</v>
      </c>
    </row>
    <row r="197" spans="1:9" ht="15" x14ac:dyDescent="0.2">
      <c r="A197" s="171">
        <f t="shared" si="3"/>
        <v>109</v>
      </c>
      <c r="B197" s="186">
        <v>230</v>
      </c>
      <c r="C197" s="186">
        <v>230</v>
      </c>
      <c r="D197" s="186">
        <v>230</v>
      </c>
      <c r="E197" s="186">
        <v>230</v>
      </c>
      <c r="F197" s="186">
        <v>230</v>
      </c>
      <c r="G197" s="186">
        <v>230</v>
      </c>
      <c r="H197" s="186">
        <v>230</v>
      </c>
      <c r="I197" s="186">
        <v>230</v>
      </c>
    </row>
    <row r="198" spans="1:9" ht="15" x14ac:dyDescent="0.2">
      <c r="A198" s="171">
        <f t="shared" si="3"/>
        <v>110</v>
      </c>
      <c r="B198" s="186">
        <v>230</v>
      </c>
      <c r="C198" s="186">
        <v>230</v>
      </c>
      <c r="D198" s="186">
        <v>230</v>
      </c>
      <c r="E198" s="186">
        <v>230</v>
      </c>
      <c r="F198" s="186">
        <v>230</v>
      </c>
      <c r="G198" s="186">
        <v>230</v>
      </c>
      <c r="H198" s="186">
        <v>230</v>
      </c>
      <c r="I198" s="186">
        <v>230</v>
      </c>
    </row>
    <row r="199" spans="1:9" ht="15" x14ac:dyDescent="0.2">
      <c r="A199" s="171">
        <f t="shared" si="3"/>
        <v>111</v>
      </c>
      <c r="B199" s="186">
        <v>230</v>
      </c>
      <c r="C199" s="186">
        <v>230</v>
      </c>
      <c r="D199" s="186">
        <v>230</v>
      </c>
      <c r="E199" s="186">
        <v>230</v>
      </c>
      <c r="F199" s="186">
        <v>230</v>
      </c>
      <c r="G199" s="186">
        <v>230</v>
      </c>
      <c r="H199" s="186">
        <v>230</v>
      </c>
      <c r="I199" s="186">
        <v>230</v>
      </c>
    </row>
    <row r="200" spans="1:9" ht="15" x14ac:dyDescent="0.2">
      <c r="A200" s="171">
        <f t="shared" si="3"/>
        <v>112</v>
      </c>
      <c r="B200" s="186">
        <v>230</v>
      </c>
      <c r="C200" s="186">
        <v>230</v>
      </c>
      <c r="D200" s="186">
        <v>230</v>
      </c>
      <c r="E200" s="186">
        <v>230</v>
      </c>
      <c r="F200" s="186">
        <v>230</v>
      </c>
      <c r="G200" s="186">
        <v>230</v>
      </c>
      <c r="H200" s="186">
        <v>230</v>
      </c>
      <c r="I200" s="186">
        <v>230</v>
      </c>
    </row>
    <row r="201" spans="1:9" ht="15" x14ac:dyDescent="0.2">
      <c r="A201" s="171">
        <f t="shared" si="3"/>
        <v>113</v>
      </c>
      <c r="B201" s="186">
        <v>230</v>
      </c>
      <c r="C201" s="186">
        <v>230</v>
      </c>
      <c r="D201" s="186">
        <v>230</v>
      </c>
      <c r="E201" s="186">
        <v>230</v>
      </c>
      <c r="F201" s="186">
        <v>230</v>
      </c>
      <c r="G201" s="186">
        <v>230</v>
      </c>
      <c r="H201" s="186">
        <v>230</v>
      </c>
      <c r="I201" s="186">
        <v>230</v>
      </c>
    </row>
    <row r="202" spans="1:9" ht="15" x14ac:dyDescent="0.2">
      <c r="A202" s="171">
        <f t="shared" si="3"/>
        <v>114</v>
      </c>
      <c r="B202" s="186">
        <v>230</v>
      </c>
      <c r="C202" s="186">
        <v>230</v>
      </c>
      <c r="D202" s="186">
        <v>230</v>
      </c>
      <c r="E202" s="186">
        <v>230</v>
      </c>
      <c r="F202" s="186">
        <v>230</v>
      </c>
      <c r="G202" s="186">
        <v>230</v>
      </c>
      <c r="H202" s="186">
        <v>230</v>
      </c>
      <c r="I202" s="186">
        <v>230</v>
      </c>
    </row>
    <row r="203" spans="1:9" ht="15" x14ac:dyDescent="0.2">
      <c r="A203" s="171">
        <f t="shared" si="3"/>
        <v>115</v>
      </c>
      <c r="B203" s="186">
        <v>230</v>
      </c>
      <c r="C203" s="186">
        <v>230</v>
      </c>
      <c r="D203" s="186">
        <v>230</v>
      </c>
      <c r="E203" s="186">
        <v>230</v>
      </c>
      <c r="F203" s="186">
        <v>230</v>
      </c>
      <c r="G203" s="186">
        <v>230</v>
      </c>
      <c r="H203" s="186">
        <v>230</v>
      </c>
      <c r="I203" s="186">
        <v>230</v>
      </c>
    </row>
    <row r="204" spans="1:9" ht="15" x14ac:dyDescent="0.2">
      <c r="A204" s="171">
        <f t="shared" si="3"/>
        <v>116</v>
      </c>
      <c r="B204" s="186">
        <v>230</v>
      </c>
      <c r="C204" s="186">
        <v>230</v>
      </c>
      <c r="D204" s="186">
        <v>230</v>
      </c>
      <c r="E204" s="186">
        <v>230</v>
      </c>
      <c r="F204" s="186">
        <v>230</v>
      </c>
      <c r="G204" s="186">
        <v>230</v>
      </c>
      <c r="H204" s="186">
        <v>230</v>
      </c>
      <c r="I204" s="186">
        <v>230</v>
      </c>
    </row>
    <row r="205" spans="1:9" ht="15" x14ac:dyDescent="0.2">
      <c r="A205" s="171">
        <f t="shared" si="3"/>
        <v>117</v>
      </c>
      <c r="B205" s="186">
        <v>230</v>
      </c>
      <c r="C205" s="186">
        <v>230</v>
      </c>
      <c r="D205" s="186">
        <v>230</v>
      </c>
      <c r="E205" s="186">
        <v>230</v>
      </c>
      <c r="F205" s="186">
        <v>230</v>
      </c>
      <c r="G205" s="186">
        <v>230</v>
      </c>
      <c r="H205" s="186">
        <v>230</v>
      </c>
      <c r="I205" s="186">
        <v>230</v>
      </c>
    </row>
    <row r="206" spans="1:9" ht="15" x14ac:dyDescent="0.2">
      <c r="A206" s="171">
        <f t="shared" si="3"/>
        <v>118</v>
      </c>
      <c r="B206" s="186">
        <v>230</v>
      </c>
      <c r="C206" s="186">
        <v>230</v>
      </c>
      <c r="D206" s="186">
        <v>230</v>
      </c>
      <c r="E206" s="186">
        <v>230</v>
      </c>
      <c r="F206" s="186">
        <v>230</v>
      </c>
      <c r="G206" s="186">
        <v>230</v>
      </c>
      <c r="H206" s="186">
        <v>230</v>
      </c>
      <c r="I206" s="186">
        <v>230</v>
      </c>
    </row>
    <row r="207" spans="1:9" ht="15" x14ac:dyDescent="0.2">
      <c r="A207" s="171">
        <f t="shared" si="3"/>
        <v>119</v>
      </c>
      <c r="B207" s="186">
        <v>230</v>
      </c>
      <c r="C207" s="186">
        <v>230</v>
      </c>
      <c r="D207" s="186">
        <v>230</v>
      </c>
      <c r="E207" s="186">
        <v>230</v>
      </c>
      <c r="F207" s="186">
        <v>230</v>
      </c>
      <c r="G207" s="186">
        <v>230</v>
      </c>
      <c r="H207" s="186">
        <v>230</v>
      </c>
      <c r="I207" s="186">
        <v>230</v>
      </c>
    </row>
    <row r="208" spans="1:9" ht="15" x14ac:dyDescent="0.2">
      <c r="A208" s="171">
        <f t="shared" si="3"/>
        <v>120</v>
      </c>
      <c r="B208" s="186">
        <v>230</v>
      </c>
      <c r="C208" s="186">
        <v>230</v>
      </c>
      <c r="D208" s="186">
        <v>230</v>
      </c>
      <c r="E208" s="186">
        <v>230</v>
      </c>
      <c r="F208" s="186">
        <v>230</v>
      </c>
      <c r="G208" s="186">
        <v>230</v>
      </c>
      <c r="H208" s="186">
        <v>230</v>
      </c>
      <c r="I208" s="186">
        <v>230</v>
      </c>
    </row>
    <row r="209" spans="1:9" ht="15" x14ac:dyDescent="0.2">
      <c r="A209" s="171">
        <f t="shared" si="3"/>
        <v>121</v>
      </c>
      <c r="B209" s="186">
        <v>230</v>
      </c>
      <c r="C209" s="186">
        <v>230</v>
      </c>
      <c r="D209" s="186">
        <v>230</v>
      </c>
      <c r="E209" s="186">
        <v>230</v>
      </c>
      <c r="F209" s="186">
        <v>230</v>
      </c>
      <c r="G209" s="186">
        <v>230</v>
      </c>
      <c r="H209" s="186">
        <v>230</v>
      </c>
      <c r="I209" s="186">
        <v>230</v>
      </c>
    </row>
    <row r="210" spans="1:9" ht="15" x14ac:dyDescent="0.2">
      <c r="A210" s="171">
        <f t="shared" si="3"/>
        <v>122</v>
      </c>
      <c r="B210" s="186">
        <v>230</v>
      </c>
      <c r="C210" s="186">
        <v>230</v>
      </c>
      <c r="D210" s="186">
        <v>230</v>
      </c>
      <c r="E210" s="186">
        <v>230</v>
      </c>
      <c r="F210" s="186">
        <v>230</v>
      </c>
      <c r="G210" s="186">
        <v>230</v>
      </c>
      <c r="H210" s="186">
        <v>230</v>
      </c>
      <c r="I210" s="186">
        <v>230</v>
      </c>
    </row>
    <row r="211" spans="1:9" ht="15" x14ac:dyDescent="0.2">
      <c r="A211" s="171">
        <f t="shared" si="3"/>
        <v>123</v>
      </c>
      <c r="B211" s="186">
        <v>230</v>
      </c>
      <c r="C211" s="186">
        <v>230</v>
      </c>
      <c r="D211" s="186">
        <v>230</v>
      </c>
      <c r="E211" s="186">
        <v>230</v>
      </c>
      <c r="F211" s="186">
        <v>230</v>
      </c>
      <c r="G211" s="186">
        <v>230</v>
      </c>
      <c r="H211" s="186">
        <v>230</v>
      </c>
      <c r="I211" s="186">
        <v>230</v>
      </c>
    </row>
    <row r="212" spans="1:9" ht="15" x14ac:dyDescent="0.2">
      <c r="A212" s="171">
        <f t="shared" si="3"/>
        <v>124</v>
      </c>
      <c r="B212" s="186">
        <v>230</v>
      </c>
      <c r="C212" s="186">
        <v>230</v>
      </c>
      <c r="D212" s="186">
        <v>230</v>
      </c>
      <c r="E212" s="186">
        <v>230</v>
      </c>
      <c r="F212" s="186">
        <v>230</v>
      </c>
      <c r="G212" s="186">
        <v>230</v>
      </c>
      <c r="H212" s="186">
        <v>230</v>
      </c>
      <c r="I212" s="186">
        <v>230</v>
      </c>
    </row>
    <row r="213" spans="1:9" ht="15" x14ac:dyDescent="0.2">
      <c r="A213" s="171">
        <f t="shared" si="3"/>
        <v>125</v>
      </c>
      <c r="B213" s="186">
        <v>230</v>
      </c>
      <c r="C213" s="186">
        <v>230</v>
      </c>
      <c r="D213" s="186">
        <v>230</v>
      </c>
      <c r="E213" s="186">
        <v>230</v>
      </c>
      <c r="F213" s="186">
        <v>230</v>
      </c>
      <c r="G213" s="186">
        <v>230</v>
      </c>
      <c r="H213" s="186">
        <v>230</v>
      </c>
      <c r="I213" s="186">
        <v>230</v>
      </c>
    </row>
    <row r="214" spans="1:9" ht="15" x14ac:dyDescent="0.2">
      <c r="A214" s="171">
        <f t="shared" si="3"/>
        <v>126</v>
      </c>
      <c r="B214" s="186">
        <v>230</v>
      </c>
      <c r="C214" s="186">
        <v>230</v>
      </c>
      <c r="D214" s="186">
        <v>230</v>
      </c>
      <c r="E214" s="186">
        <v>230</v>
      </c>
      <c r="F214" s="186">
        <v>230</v>
      </c>
      <c r="G214" s="186">
        <v>230</v>
      </c>
      <c r="H214" s="186">
        <v>230</v>
      </c>
      <c r="I214" s="186">
        <v>230</v>
      </c>
    </row>
    <row r="215" spans="1:9" ht="15" x14ac:dyDescent="0.2">
      <c r="A215" s="171">
        <f t="shared" si="3"/>
        <v>127</v>
      </c>
      <c r="B215" s="186">
        <v>230</v>
      </c>
      <c r="C215" s="186">
        <v>230</v>
      </c>
      <c r="D215" s="186">
        <v>230</v>
      </c>
      <c r="E215" s="186">
        <v>230</v>
      </c>
      <c r="F215" s="186">
        <v>230</v>
      </c>
      <c r="G215" s="186">
        <v>230</v>
      </c>
      <c r="H215" s="186">
        <v>230</v>
      </c>
      <c r="I215" s="186">
        <v>230</v>
      </c>
    </row>
    <row r="216" spans="1:9" ht="15" x14ac:dyDescent="0.2">
      <c r="A216" s="171">
        <f t="shared" si="3"/>
        <v>128</v>
      </c>
      <c r="B216" s="186">
        <v>230</v>
      </c>
      <c r="C216" s="186">
        <v>230</v>
      </c>
      <c r="D216" s="186">
        <v>230</v>
      </c>
      <c r="E216" s="186">
        <v>230</v>
      </c>
      <c r="F216" s="186">
        <v>230</v>
      </c>
      <c r="G216" s="186">
        <v>230</v>
      </c>
      <c r="H216" s="186">
        <v>230</v>
      </c>
      <c r="I216" s="186">
        <v>230</v>
      </c>
    </row>
  </sheetData>
  <mergeCells count="3">
    <mergeCell ref="L105:L106"/>
    <mergeCell ref="L117:L119"/>
    <mergeCell ref="L148:L1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34</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40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73</v>
      </c>
    </row>
    <row r="8" spans="1:54" ht="12" customHeight="1" thickTop="1" x14ac:dyDescent="0.15">
      <c r="A8" s="5">
        <f t="shared" ref="A8:A71" si="0">IF(I8="A",25,IF(I8="B",25,IF(I8="C",25,IF(I8="D",15,IF(I8="E",10,0)))))</f>
        <v>0</v>
      </c>
      <c r="B8" s="5">
        <f t="shared" ref="B8:B71" si="1">IF(G8="I",20,IF(G8="II",20,IF(G8="III",20,IF(G8="IV",20,IF(G8="V",20,0)))))</f>
        <v>0</v>
      </c>
      <c r="C8" s="14">
        <f>C5</f>
        <v>40</v>
      </c>
      <c r="F8" s="304">
        <f>VLOOKUP(C8,Blad1!$A:$C,3,0)</f>
        <v>230</v>
      </c>
      <c r="G8" s="65" t="str">
        <f>IF(C8=24,"I",IF(C8=16,"II",IF(C8=10,"III",IF(C8=3,"IV",IF(C8=-40,"V","")))))</f>
        <v/>
      </c>
      <c r="H8" s="4" t="str">
        <f>IF(G8="I",$K8,IF(G8="II",$K8-SUM(H7:H$8),IF(G8="III",$K8-SUM(H7:H$8),IF(G8="IV",$K8-SUM(H7:H$8),IF(G8="V",1-SUM(H7:H$8)," ")))))</f>
        <v xml:space="preserve"> </v>
      </c>
      <c r="I8" s="66" t="str">
        <f>IF(C8=19,"A",IF(C8=9,"B",IF(C8=-1,"C",IF(C8=-9,"D",IF(C8=-40,"E","")))))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40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40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39</v>
      </c>
      <c r="E9" s="56"/>
      <c r="F9" s="304">
        <f>VLOOKUP(C9,Blad1!$A:$C,3,0)</f>
        <v>229</v>
      </c>
      <c r="G9" s="65" t="str">
        <f t="shared" ref="G9:G72" si="17">IF(C9=24,"I",IF(C9=16,"II",IF(C9=10,"III",IF(C9=3,"IV",IF(C9=-40,"V","")))))</f>
        <v/>
      </c>
      <c r="H9" s="4" t="str">
        <f>IF(G9="I",$K9,IF(G9="II",$K9-SUM(H8:H$8),IF(G9="III",$K9-SUM(H8:H$8),IF(G9="IV",$K9-SUM(H8:H$8),IF(G9="V",1-SUM(H8:H$8)," ")))))</f>
        <v xml:space="preserve"> </v>
      </c>
      <c r="I9" s="66" t="str">
        <f t="shared" ref="I9:I72" si="18">IF(C9=19,"A",IF(C9=9,"B",IF(C9=-1,"C",IF(C9=-9,"D",IF(C9=-40,"E","")))))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229</v>
      </c>
      <c r="S9" s="12">
        <f t="shared" si="4"/>
        <v>39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39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38</v>
      </c>
      <c r="E10" s="56"/>
      <c r="F10" s="304">
        <f>VLOOKUP(C10,Blad1!$A:$C,3,0)</f>
        <v>228</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228</v>
      </c>
      <c r="S10" s="12">
        <f t="shared" si="4"/>
        <v>38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38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24</v>
      </c>
      <c r="AT10" s="114">
        <f>AU10*AT$14</f>
        <v>0</v>
      </c>
      <c r="AU10" s="115">
        <f>AV10</f>
        <v>0</v>
      </c>
      <c r="AV10" s="118">
        <f>IF($U3=0,0,VLOOKUP("I",$G:$S,5,FALSE))</f>
        <v>0</v>
      </c>
    </row>
    <row r="11" spans="1:54" ht="12" customHeight="1" x14ac:dyDescent="0.15">
      <c r="A11" s="5">
        <f t="shared" si="0"/>
        <v>0</v>
      </c>
      <c r="B11" s="5">
        <f t="shared" si="1"/>
        <v>0</v>
      </c>
      <c r="C11" s="14">
        <f t="shared" si="16"/>
        <v>37</v>
      </c>
      <c r="E11" s="56"/>
      <c r="F11" s="304">
        <f>VLOOKUP(C11,Blad1!$A:$C,3,0)</f>
        <v>227</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227</v>
      </c>
      <c r="S11" s="12">
        <f t="shared" si="4"/>
        <v>37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37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v>
      </c>
      <c r="AT11" s="114">
        <f>AU11*AT$14</f>
        <v>0</v>
      </c>
      <c r="AU11" s="115">
        <f>AV11-AV10</f>
        <v>0</v>
      </c>
      <c r="AV11" s="118">
        <f>IF($U4=0,0,VLOOKUP("IV",$G:$S,5,FALSE))</f>
        <v>0</v>
      </c>
    </row>
    <row r="12" spans="1:54" ht="12" customHeight="1" x14ac:dyDescent="0.15">
      <c r="A12" s="5">
        <f t="shared" si="0"/>
        <v>0</v>
      </c>
      <c r="B12" s="5">
        <f t="shared" si="1"/>
        <v>0</v>
      </c>
      <c r="C12" s="14">
        <f t="shared" si="16"/>
        <v>36</v>
      </c>
      <c r="E12" s="56"/>
      <c r="F12" s="304">
        <f>VLOOKUP(C12,Blad1!$A:$C,3,0)</f>
        <v>226</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226</v>
      </c>
      <c r="S12" s="12">
        <f t="shared" si="4"/>
        <v>36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36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-40</v>
      </c>
      <c r="AT12" s="114">
        <f>AU12*AT$14</f>
        <v>0</v>
      </c>
      <c r="AU12" s="115">
        <f>AV12-AV11</f>
        <v>0</v>
      </c>
      <c r="AV12" s="118">
        <f>IF($U5=0,0,VLOOKUP("V",$G:$S,5,FALSE))</f>
        <v>0</v>
      </c>
    </row>
    <row r="13" spans="1:54" ht="12" customHeight="1" x14ac:dyDescent="0.15">
      <c r="A13" s="5">
        <f t="shared" si="0"/>
        <v>0</v>
      </c>
      <c r="B13" s="5">
        <f t="shared" si="1"/>
        <v>0</v>
      </c>
      <c r="C13" s="14">
        <f t="shared" si="16"/>
        <v>35</v>
      </c>
      <c r="E13" s="56"/>
      <c r="F13" s="304">
        <f>VLOOKUP(C13,Blad1!$A:$C,3,0)</f>
        <v>224</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224</v>
      </c>
      <c r="S13" s="12">
        <f t="shared" si="4"/>
        <v>35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35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34</v>
      </c>
      <c r="E14" s="56"/>
      <c r="F14" s="304">
        <f>VLOOKUP(C14,Blad1!$A:$C,3,0)</f>
        <v>223</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223</v>
      </c>
      <c r="S14" s="12">
        <f t="shared" si="4"/>
        <v>34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34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33</v>
      </c>
      <c r="F15" s="304">
        <f>VLOOKUP(C15,Blad1!$A:$C,3,0)</f>
        <v>222</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222</v>
      </c>
      <c r="S15" s="12">
        <f t="shared" si="4"/>
        <v>33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33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32</v>
      </c>
      <c r="E16" s="56"/>
      <c r="F16" s="304">
        <f>VLOOKUP(C16,Blad1!$A:$C,3,0)</f>
        <v>221</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221</v>
      </c>
      <c r="S16" s="12">
        <f t="shared" si="4"/>
        <v>32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32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31</v>
      </c>
      <c r="F17" s="304">
        <f>VLOOKUP(C17,Blad1!$A:$C,3,0)</f>
        <v>220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220</v>
      </c>
      <c r="S17" s="12">
        <f t="shared" si="4"/>
        <v>31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31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30</v>
      </c>
      <c r="E18" s="56"/>
      <c r="F18" s="304">
        <f>VLOOKUP(C18,Blad1!$A:$C,3,0)</f>
        <v>219</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219</v>
      </c>
      <c r="S18" s="12">
        <f t="shared" si="4"/>
        <v>30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30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29</v>
      </c>
      <c r="F19" s="304">
        <f>VLOOKUP(C19,Blad1!$A:$C,3,0)</f>
        <v>218</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218</v>
      </c>
      <c r="S19" s="12">
        <f t="shared" si="4"/>
        <v>29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28</v>
      </c>
      <c r="F20" s="304">
        <f>VLOOKUP(C20,Blad1!$A:$C,3,0)</f>
        <v>217</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217</v>
      </c>
      <c r="S20" s="12">
        <f t="shared" si="4"/>
        <v>28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27</v>
      </c>
      <c r="E21" s="56"/>
      <c r="F21" s="304">
        <f>VLOOKUP(C21,Blad1!$A:$C,3,0)</f>
        <v>216</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216</v>
      </c>
      <c r="S21" s="12">
        <f t="shared" si="4"/>
        <v>27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26</v>
      </c>
      <c r="E22" s="56"/>
      <c r="F22" s="304">
        <f>VLOOKUP(C22,Blad1!$A:$C,3,0)</f>
        <v>215</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215</v>
      </c>
      <c r="S22" s="12">
        <f t="shared" si="4"/>
        <v>26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25</v>
      </c>
      <c r="E23" s="56"/>
      <c r="F23" s="304">
        <f>VLOOKUP(C23,Blad1!$A:$C,3,0)</f>
        <v>214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214</v>
      </c>
      <c r="S23" s="12">
        <f t="shared" si="4"/>
        <v>25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20</v>
      </c>
      <c r="C24" s="14">
        <f t="shared" si="16"/>
        <v>24</v>
      </c>
      <c r="F24" s="304">
        <f>VLOOKUP(C24,Blad1!$A:$C,3,0)</f>
        <v>213</v>
      </c>
      <c r="G24" s="65" t="str">
        <f t="shared" si="17"/>
        <v>I</v>
      </c>
      <c r="H24" s="4">
        <f>IF(G24="I",$K24,IF(G24="II",$K24-SUM(H$8:H23),IF(G24="III",$K24-SUM(H$8:H23),IF(G24="IV",$K24-SUM(H$8:H23),IF(G24="V",1-SUM(H$8:H23)," ")))))</f>
        <v>0</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213</v>
      </c>
      <c r="S24" s="12">
        <f t="shared" si="4"/>
        <v>24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24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23</v>
      </c>
      <c r="E25" s="56"/>
      <c r="F25" s="304">
        <f>VLOOKUP(C25,Blad1!$A:$C,3,0)</f>
        <v>212</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212</v>
      </c>
      <c r="S25" s="12">
        <f t="shared" si="4"/>
        <v>23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23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22</v>
      </c>
      <c r="F26" s="304">
        <f>VLOOKUP(C26,Blad1!$A:$C,3,0)</f>
        <v>211</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211</v>
      </c>
      <c r="S26" s="12">
        <f t="shared" si="4"/>
        <v>22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22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21</v>
      </c>
      <c r="F27" s="304">
        <f>VLOOKUP(C27,Blad1!$A:$C,3,0)</f>
        <v>210</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210</v>
      </c>
      <c r="S27" s="12">
        <f t="shared" si="4"/>
        <v>21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21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20</v>
      </c>
      <c r="F28" s="304">
        <f>VLOOKUP(C28,Blad1!$A:$C,3,0)</f>
        <v>209</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209</v>
      </c>
      <c r="S28" s="12">
        <f t="shared" si="4"/>
        <v>20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20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25</v>
      </c>
      <c r="B29" s="5">
        <f t="shared" si="1"/>
        <v>0</v>
      </c>
      <c r="C29" s="14">
        <f t="shared" si="16"/>
        <v>19</v>
      </c>
      <c r="F29" s="304">
        <f>VLOOKUP(C29,Blad1!$A:$C,3,0)</f>
        <v>208</v>
      </c>
      <c r="G29" s="65" t="str">
        <f t="shared" si="17"/>
        <v/>
      </c>
      <c r="H29" s="4" t="str">
        <f>IF(G29="I",$K29,IF(G29="II",$K29-SUM(H$8:H28),IF(G29="III",$K29-SUM(H$8:H28),IF(G29="IV",$K29-SUM(H$8:H28),IF(G29="V",1-SUM(H$8:H28)," ")))))</f>
        <v xml:space="preserve"> </v>
      </c>
      <c r="I29" s="66" t="str">
        <f t="shared" si="18"/>
        <v>A</v>
      </c>
      <c r="J29" s="43">
        <f>IF(I29="A",$K29,IF(I29="B",$K29-SUM(J$8:J28),IF(I29="C",$K29-SUM(J$8:J28),IF(I29="D",$K29-SUM(J$8:J28),IF(I29="E",1-SUM(J$8:J28)," ")))))</f>
        <v>0</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208</v>
      </c>
      <c r="S29" s="12">
        <f t="shared" si="4"/>
        <v>19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v>
      </c>
      <c r="E30" s="56"/>
      <c r="F30" s="304">
        <f>VLOOKUP(C30,Blad1!$A:$C,3,0)</f>
        <v>207</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207</v>
      </c>
      <c r="S30" s="12">
        <f t="shared" si="4"/>
        <v>18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17</v>
      </c>
      <c r="F31" s="304">
        <f>VLOOKUP(C31,Blad1!$A:$C,3,0)</f>
        <v>206</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206</v>
      </c>
      <c r="S31" s="12">
        <f t="shared" si="4"/>
        <v>17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20</v>
      </c>
      <c r="C32" s="14">
        <f t="shared" si="16"/>
        <v>16</v>
      </c>
      <c r="F32" s="304">
        <f>VLOOKUP(C32,Blad1!$A:$C,3,0)</f>
        <v>204</v>
      </c>
      <c r="G32" s="65" t="str">
        <f t="shared" si="17"/>
        <v>II</v>
      </c>
      <c r="H32" s="4">
        <f>IF(G32="I",$K32,IF(G32="II",$K32-SUM(H$8:H31),IF(G32="III",$K32-SUM(H$8:H31),IF(G32="IV",$K32-SUM(H$8:H31),IF(G32="V",1-SUM(H$8:H31)," ")))))</f>
        <v>0</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204</v>
      </c>
      <c r="S32" s="12">
        <f t="shared" si="4"/>
        <v>16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v>
      </c>
      <c r="F33" s="304">
        <f>VLOOKUP(C33,Blad1!$A:$C,3,0)</f>
        <v>203</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203</v>
      </c>
      <c r="S33" s="12">
        <f t="shared" si="4"/>
        <v>15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14</v>
      </c>
      <c r="F34" s="304">
        <f>VLOOKUP(C34,Blad1!$A:$C,3,0)</f>
        <v>201</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201</v>
      </c>
      <c r="S34" s="12">
        <f t="shared" si="4"/>
        <v>14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v>
      </c>
      <c r="F35" s="304">
        <f>VLOOKUP(C35,Blad1!$A:$C,3,0)</f>
        <v>200</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200</v>
      </c>
      <c r="S35" s="12">
        <f t="shared" si="4"/>
        <v>13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0</v>
      </c>
      <c r="C36" s="14">
        <f t="shared" si="16"/>
        <v>12</v>
      </c>
      <c r="F36" s="304">
        <f>VLOOKUP(C36,Blad1!$A:$C,3,0)</f>
        <v>198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198</v>
      </c>
      <c r="S36" s="12">
        <f t="shared" si="4"/>
        <v>12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11</v>
      </c>
      <c r="F37" s="304">
        <f>VLOOKUP(C37,Blad1!$A:$C,3,0)</f>
        <v>197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197</v>
      </c>
      <c r="S37" s="12">
        <f t="shared" si="4"/>
        <v>11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20</v>
      </c>
      <c r="C38" s="14">
        <f t="shared" si="16"/>
        <v>10</v>
      </c>
      <c r="F38" s="304">
        <f>VLOOKUP(C38,Blad1!$A:$C,3,0)</f>
        <v>196</v>
      </c>
      <c r="G38" s="65" t="str">
        <f t="shared" si="17"/>
        <v>III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196</v>
      </c>
      <c r="S38" s="12">
        <f t="shared" si="4"/>
        <v>10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25</v>
      </c>
      <c r="B39" s="5">
        <f t="shared" si="1"/>
        <v>0</v>
      </c>
      <c r="C39" s="14">
        <f t="shared" si="16"/>
        <v>9</v>
      </c>
      <c r="F39" s="304">
        <f>VLOOKUP(C39,Blad1!$A:$C,3,0)</f>
        <v>195</v>
      </c>
      <c r="G39" s="65" t="str">
        <f t="shared" si="17"/>
        <v/>
      </c>
      <c r="H39" s="4" t="str">
        <f>IF(G39="I",$K39,IF(G39="II",$K39-SUM(H$8:H38),IF(G39="III",$K39-SUM(H$8:H38),IF(G39="IV",$K39-SUM(H$8:H38),IF(G39="V",1-SUM(H$8:H38)," ")))))</f>
        <v xml:space="preserve"> </v>
      </c>
      <c r="I39" s="66" t="str">
        <f t="shared" si="18"/>
        <v>B</v>
      </c>
      <c r="J39" s="43">
        <f>IF(I39="A",$K39,IF(I39="B",$K39-SUM(J$8:J38),IF(I39="C",$K39-SUM(J$8:J38),IF(I39="D",$K39-SUM(J$8:J38),IF(I39="E",1-SUM(J$8:J38)," ")))))</f>
        <v>0</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195</v>
      </c>
      <c r="S39" s="12">
        <f t="shared" si="4"/>
        <v>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8</v>
      </c>
      <c r="F40" s="304">
        <f>VLOOKUP(C40,Blad1!$A:$C,3,0)</f>
        <v>194</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194</v>
      </c>
      <c r="S40" s="12">
        <f t="shared" si="4"/>
        <v>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7</v>
      </c>
      <c r="F41" s="304">
        <f>VLOOKUP(C41,Blad1!$A:$C,3,0)</f>
        <v>193</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193</v>
      </c>
      <c r="S41" s="12">
        <f t="shared" si="4"/>
        <v>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6</v>
      </c>
      <c r="F42" s="304">
        <f>VLOOKUP(C42,Blad1!$A:$C,3,0)</f>
        <v>191</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191</v>
      </c>
      <c r="S42" s="12">
        <f t="shared" si="4"/>
        <v>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5</v>
      </c>
      <c r="F43" s="304">
        <f>VLOOKUP(C43,Blad1!$A:$C,3,0)</f>
        <v>190</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190</v>
      </c>
      <c r="S43" s="12">
        <f t="shared" si="4"/>
        <v>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4</v>
      </c>
      <c r="F44" s="304">
        <f>VLOOKUP(C44,Blad1!$A:$C,3,0)</f>
        <v>188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188</v>
      </c>
      <c r="S44" s="12">
        <f t="shared" si="4"/>
        <v>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20</v>
      </c>
      <c r="C45" s="14">
        <f t="shared" si="16"/>
        <v>3</v>
      </c>
      <c r="F45" s="304">
        <f>VLOOKUP(C45,Blad1!$A:$C,3,0)</f>
        <v>187</v>
      </c>
      <c r="G45" s="65" t="str">
        <f t="shared" si="17"/>
        <v>IV</v>
      </c>
      <c r="H45" s="4">
        <f>IF(G45="I",$K45,IF(G45="II",$K45-SUM(H$8:H44),IF(G45="III",$K45-SUM(H$8:H44),IF(G45="IV",$K45-SUM(H$8:H44),IF(G45="V",1-SUM(H$8:H44)," ")))))</f>
        <v>0</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187</v>
      </c>
      <c r="S45" s="12">
        <f t="shared" si="4"/>
        <v>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2</v>
      </c>
      <c r="F46" s="304">
        <f>VLOOKUP(C46,Blad1!$A:$C,3,0)</f>
        <v>186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186</v>
      </c>
      <c r="S46" s="12">
        <f t="shared" si="4"/>
        <v>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v>
      </c>
      <c r="F47" s="304">
        <f>VLOOKUP(C47,Blad1!$A:$C,3,0)</f>
        <v>185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185</v>
      </c>
      <c r="S47" s="12">
        <f t="shared" si="4"/>
        <v>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0</v>
      </c>
      <c r="F48" s="304">
        <f>VLOOKUP(C48,Blad1!$A:$C,3,0)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25</v>
      </c>
      <c r="B49" s="5">
        <f t="shared" si="1"/>
        <v>0</v>
      </c>
      <c r="C49" s="14">
        <f t="shared" si="16"/>
        <v>-1</v>
      </c>
      <c r="F49" s="304">
        <f>VLOOKUP(C49,Blad1!$A:$C,3,0)</f>
        <v>182</v>
      </c>
      <c r="G49" s="65" t="str">
        <f t="shared" si="17"/>
        <v/>
      </c>
      <c r="H49" s="4" t="str">
        <f>IF(G49="I",$K49,IF(G49="II",$K49-SUM(H$8:H48),IF(G49="III",$K49-SUM(H$8:H48),IF(G49="IV",$K49-SUM(H$8:H48),IF(G49="V",1-SUM(H$8:H48)," ")))))</f>
        <v xml:space="preserve"> </v>
      </c>
      <c r="I49" s="66" t="str">
        <f t="shared" si="18"/>
        <v>C</v>
      </c>
      <c r="J49" s="43">
        <f>IF(I49="A",$K49,IF(I49="B",$K49-SUM(J$8:J48),IF(I49="C",$K49-SUM(J$8:J48),IF(I49="D",$K49-SUM(J$8:J48),IF(I49="E",1-SUM(J$8:J48)," ")))))</f>
        <v>0</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-1</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v>
      </c>
      <c r="F50" s="304">
        <f>VLOOKUP(C50,Blad1!$A:$C,3,0)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-3</v>
      </c>
      <c r="F51" s="304">
        <f>VLOOKUP(C51,Blad1!$A:$C,3,0)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-3</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-3</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v>
      </c>
      <c r="F52" s="304">
        <f>VLOOKUP(C52,Blad1!$A:$C,3,0)</f>
        <v>179</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-4</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-5</v>
      </c>
      <c r="F53" s="304">
        <f>VLOOKUP(C53,Blad1!$A:$C,3,0)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-6</v>
      </c>
      <c r="F54" s="304">
        <f>VLOOKUP(C54,Blad1!$A:$C,3,0)</f>
        <v>176</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176</v>
      </c>
      <c r="S54" s="12">
        <f t="shared" si="4"/>
        <v>-6</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-6</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-7</v>
      </c>
      <c r="F55" s="304">
        <f>VLOOKUP(C55,Blad1!$A:$C,3,0)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-7</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-7</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-8</v>
      </c>
      <c r="F56" s="304">
        <f>VLOOKUP(C56,Blad1!$A:$C,3,0)</f>
        <v>173</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173</v>
      </c>
      <c r="S56" s="12">
        <f t="shared" si="4"/>
        <v>-8</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-8</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15</v>
      </c>
      <c r="B57" s="5">
        <f t="shared" si="1"/>
        <v>0</v>
      </c>
      <c r="C57" s="14">
        <f t="shared" si="16"/>
        <v>-9</v>
      </c>
      <c r="F57" s="304">
        <f>VLOOKUP(C57,Blad1!$A:$C,3,0)</f>
        <v>172</v>
      </c>
      <c r="G57" s="65" t="str">
        <f t="shared" si="17"/>
        <v/>
      </c>
      <c r="H57" s="4" t="str">
        <f>IF(G57="I",$K57,IF(G57="II",$K57-SUM(H$8:H56),IF(G57="III",$K57-SUM(H$8:H56),IF(G57="IV",$K57-SUM(H$8:H56),IF(G57="V",1-SUM(H$8:H56)," ")))))</f>
        <v xml:space="preserve"> </v>
      </c>
      <c r="I57" s="66" t="str">
        <f t="shared" si="18"/>
        <v>D</v>
      </c>
      <c r="J57" s="43">
        <f>IF(I57="A",$K57,IF(I57="B",$K57-SUM(J$8:J56),IF(I57="C",$K57-SUM(J$8:J56),IF(I57="D",$K57-SUM(J$8:J56),IF(I57="E",1-SUM(J$8:J56)," ")))))</f>
        <v>0</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172</v>
      </c>
      <c r="S57" s="12">
        <f t="shared" si="4"/>
        <v>-9</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-9</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-10</v>
      </c>
      <c r="F58" s="304">
        <f>VLOOKUP(C58,Blad1!$A:$C,3,0)</f>
        <v>171</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171</v>
      </c>
      <c r="S58" s="12">
        <f t="shared" si="4"/>
        <v>-10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-11</v>
      </c>
      <c r="F59" s="304">
        <f>VLOOKUP(C59,Blad1!$A:$C,3,0)</f>
        <v>170</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170</v>
      </c>
      <c r="S59" s="12">
        <f t="shared" si="4"/>
        <v>-11</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-11</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v>
      </c>
      <c r="F60" s="304">
        <f>VLOOKUP(C60,Blad1!$A:$C,3,0)</f>
        <v>169</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169</v>
      </c>
      <c r="S60" s="12">
        <f t="shared" si="4"/>
        <v>-12</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v>
      </c>
      <c r="F61" s="304">
        <f>VLOOKUP(C61,Blad1!$A:$C,3,0)</f>
        <v>168</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168</v>
      </c>
      <c r="S61" s="12">
        <f t="shared" si="4"/>
        <v>-13</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-14</v>
      </c>
      <c r="F62" s="304">
        <f>VLOOKUP(C62,Blad1!$A:$C,3,0)</f>
        <v>167</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167</v>
      </c>
      <c r="S62" s="12">
        <f t="shared" si="4"/>
        <v>-14</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-14</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VLOOKUP(C63,Blad1!$A:$C,3,0)</f>
        <v>166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-16</v>
      </c>
      <c r="F64" s="304">
        <f>VLOOKUP(C64,Blad1!$A:$C,3,0)</f>
        <v>165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165</v>
      </c>
      <c r="S64" s="12">
        <f t="shared" si="4"/>
        <v>-16</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-16</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-17</v>
      </c>
      <c r="F65" s="304">
        <f>VLOOKUP(C65,Blad1!$A:$C,3,0)</f>
        <v>164</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164</v>
      </c>
      <c r="S65" s="12">
        <f t="shared" si="4"/>
        <v>-17</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-17</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-18</v>
      </c>
      <c r="F66" s="304">
        <f>VLOOKUP(C66,Blad1!$A:$C,3,0)</f>
        <v>163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163</v>
      </c>
      <c r="S66" s="12">
        <f t="shared" si="4"/>
        <v>-18</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-18</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-19</v>
      </c>
      <c r="F67" s="304">
        <f>VLOOKUP(C67,Blad1!$A:$C,3,0)</f>
        <v>162</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162</v>
      </c>
      <c r="S67" s="12">
        <f t="shared" si="4"/>
        <v>-19</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-19</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-20</v>
      </c>
      <c r="F68" s="304">
        <f>VLOOKUP(C68,Blad1!$A:$C,3,0)</f>
        <v>161</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161</v>
      </c>
      <c r="S68" s="12">
        <f t="shared" si="4"/>
        <v>-20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-20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-21</v>
      </c>
      <c r="F69" s="304">
        <f>VLOOKUP(C69,Blad1!$A:$C,3,0)</f>
        <v>160</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160</v>
      </c>
      <c r="S69" s="12">
        <f t="shared" si="4"/>
        <v>-21</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-21</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-22</v>
      </c>
      <c r="F70" s="304">
        <f>VLOOKUP(C70,Blad1!$A:$C,3,0)</f>
        <v>159</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159</v>
      </c>
      <c r="S70" s="12">
        <f t="shared" si="4"/>
        <v>-22</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-22</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-23</v>
      </c>
      <c r="F71" s="304">
        <f>VLOOKUP(C71,Blad1!$A:$C,3,0)</f>
        <v>158</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158</v>
      </c>
      <c r="S71" s="12">
        <f t="shared" si="4"/>
        <v>-23</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-23</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-24</v>
      </c>
      <c r="F72" s="304">
        <f>VLOOKUP(C72,Blad1!$A:$C,3,0)</f>
        <v>157</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157</v>
      </c>
      <c r="S72" s="12">
        <f t="shared" ref="S72:S135" si="28">C72</f>
        <v>-24</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-24</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304">
        <f>VLOOKUP(C73,Blad1!$A:$C,3,0)</f>
        <v>156</v>
      </c>
      <c r="G73" s="65" t="str">
        <f t="shared" ref="G73:G136" si="41">IF(C73=24,"I",IF(C73=16,"II",IF(C73=10,"III",IF(C73=3,"IV",IF(C73=-40,"V","")))))</f>
        <v/>
      </c>
      <c r="H73" s="4" t="str">
        <f>IF(G73="I",$K73,IF(G73="II",$K73-SUM(H$8:H72),IF(G73="III",$K73-SUM(H$8:H72),IF(G73="IV",$K73-SUM(H$8:H72),IF(G73="V",1-SUM(H$8:H72)," ")))))</f>
        <v xml:space="preserve"> </v>
      </c>
      <c r="I73" s="66" t="str">
        <f t="shared" ref="I73:I100" si="42">IF(C73=19,"A",IF(C73=9,"B",IF(C73=-1,"C",IF(C73=-9,"D",IF(C73=-40,"E","")))))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156</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-26</v>
      </c>
      <c r="F74" s="304">
        <f>VLOOKUP(C74,Blad1!$A:$C,3,0)</f>
        <v>155</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155</v>
      </c>
      <c r="S74" s="12">
        <f t="shared" si="28"/>
        <v>-26</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-26</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-27</v>
      </c>
      <c r="F75" s="304">
        <f>VLOOKUP(C75,Blad1!$A:$C,3,0)</f>
        <v>154</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154</v>
      </c>
      <c r="S75" s="12">
        <f t="shared" si="28"/>
        <v>-27</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-27</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-28</v>
      </c>
      <c r="F76" s="304">
        <f>VLOOKUP(C76,Blad1!$A:$C,3,0)</f>
        <v>153</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153</v>
      </c>
      <c r="S76" s="12">
        <f t="shared" si="28"/>
        <v>-28</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-28</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-29</v>
      </c>
      <c r="F77" s="304">
        <f>VLOOKUP(C77,Blad1!$A:$C,3,0)</f>
        <v>152</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152</v>
      </c>
      <c r="S77" s="12">
        <f t="shared" si="28"/>
        <v>-29</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-29</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-30</v>
      </c>
      <c r="F78" s="304">
        <f>VLOOKUP(C78,Blad1!$A:$C,3,0)</f>
        <v>151</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151</v>
      </c>
      <c r="S78" s="12">
        <f t="shared" si="28"/>
        <v>-30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-30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-31</v>
      </c>
      <c r="F79" s="304">
        <f>VLOOKUP(C79,Blad1!$A:$C,3,0)</f>
        <v>150</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150</v>
      </c>
      <c r="S79" s="12">
        <f t="shared" si="28"/>
        <v>-31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-31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-32</v>
      </c>
      <c r="F80" s="304">
        <f>VLOOKUP(C80,Blad1!$A:$C,3,0)</f>
        <v>149</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149</v>
      </c>
      <c r="S80" s="12">
        <f t="shared" si="28"/>
        <v>-32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-32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-33</v>
      </c>
      <c r="F81" s="304">
        <f>VLOOKUP(C81,Blad1!$A:$C,3,0)</f>
        <v>148</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148</v>
      </c>
      <c r="S81" s="12">
        <f t="shared" si="28"/>
        <v>-33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-34</v>
      </c>
      <c r="F82" s="304">
        <f>VLOOKUP(C82,Blad1!$A:$C,3,0)</f>
        <v>147</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147</v>
      </c>
      <c r="S82" s="12">
        <f t="shared" si="28"/>
        <v>-34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-34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-35</v>
      </c>
      <c r="F83" s="304">
        <f>VLOOKUP(C83,Blad1!$A:$C,3,0)</f>
        <v>146</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146</v>
      </c>
      <c r="S83" s="12">
        <f t="shared" si="28"/>
        <v>-35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-36</v>
      </c>
      <c r="F84" s="304">
        <f>VLOOKUP(C84,Blad1!$A:$C,3,0)</f>
        <v>145</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145</v>
      </c>
      <c r="S84" s="12">
        <f t="shared" si="28"/>
        <v>-36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-36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-37</v>
      </c>
      <c r="F85" s="304">
        <f>VLOOKUP(C85,Blad1!$A:$C,3,0)</f>
        <v>144</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144</v>
      </c>
      <c r="S85" s="12">
        <f t="shared" si="28"/>
        <v>-37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-37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-38</v>
      </c>
      <c r="F86" s="304">
        <f>VLOOKUP(C86,Blad1!$A:$C,3,0)</f>
        <v>143</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143</v>
      </c>
      <c r="S86" s="12">
        <f t="shared" si="28"/>
        <v>-38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-38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-39</v>
      </c>
      <c r="F87" s="304">
        <f>VLOOKUP(C87,Blad1!$A:$C,3,0)</f>
        <v>142</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142</v>
      </c>
      <c r="S87" s="12">
        <f t="shared" si="28"/>
        <v>-39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-39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-40</v>
      </c>
      <c r="F88" s="304">
        <f>VLOOKUP(C88,Blad1!$A:$C,3,0)</f>
        <v>141</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141</v>
      </c>
      <c r="S88" s="12">
        <f t="shared" si="28"/>
        <v>-40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-40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-41</v>
      </c>
      <c r="F89" s="304">
        <f>VLOOKUP(C89,Blad1!$A:$C,3,0)</f>
        <v>140</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140</v>
      </c>
      <c r="S89" s="12">
        <f t="shared" si="28"/>
        <v>-41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-41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-42</v>
      </c>
      <c r="F90" s="304">
        <f>VLOOKUP(C90,Blad1!$A:$C,3,0)</f>
        <v>139</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139</v>
      </c>
      <c r="S90" s="12">
        <f t="shared" si="28"/>
        <v>-42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-42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-43</v>
      </c>
      <c r="F91" s="304">
        <f>VLOOKUP(C91,Blad1!$A:$C,3,0)</f>
        <v>138</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138</v>
      </c>
      <c r="S91" s="12">
        <f t="shared" si="28"/>
        <v>-43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-43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-44</v>
      </c>
      <c r="F92" s="304">
        <f>VLOOKUP(C92,Blad1!$A:$C,3,0)</f>
        <v>137</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137</v>
      </c>
      <c r="S92" s="12">
        <f t="shared" si="28"/>
        <v>-44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-44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-45</v>
      </c>
      <c r="F93" s="304">
        <f>VLOOKUP(C93,Blad1!$A:$C,3,0)</f>
        <v>136</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136</v>
      </c>
      <c r="S93" s="12">
        <f t="shared" si="28"/>
        <v>-45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-45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-46</v>
      </c>
      <c r="F94" s="304">
        <f>VLOOKUP(C94,Blad1!$A:$C,3,0)</f>
        <v>135</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135</v>
      </c>
      <c r="S94" s="12">
        <f t="shared" si="28"/>
        <v>-46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-47</v>
      </c>
      <c r="F95" s="304">
        <f>VLOOKUP(C95,Blad1!$A:$C,3,0)</f>
        <v>134</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134</v>
      </c>
      <c r="S95" s="12">
        <f t="shared" si="28"/>
        <v>-47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-47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-48</v>
      </c>
      <c r="F96" s="304">
        <f>VLOOKUP(C96,Blad1!$A:$C,3,0)</f>
        <v>133</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133</v>
      </c>
      <c r="S96" s="12">
        <f t="shared" si="28"/>
        <v>-48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-48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-49</v>
      </c>
      <c r="F97" s="304">
        <f>VLOOKUP(C97,Blad1!$A:$C,3,0)</f>
        <v>132</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132</v>
      </c>
      <c r="S97" s="12">
        <f t="shared" si="28"/>
        <v>-49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-49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-50</v>
      </c>
      <c r="F98" s="304">
        <f>VLOOKUP(C98,Blad1!$A:$C,3,0)</f>
        <v>131</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131</v>
      </c>
      <c r="S98" s="12">
        <f t="shared" si="28"/>
        <v>-50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-50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-51</v>
      </c>
      <c r="F99" s="304">
        <f>VLOOKUP(C99,Blad1!$A:$C,3,0)</f>
        <v>130</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130</v>
      </c>
      <c r="S99" s="12">
        <f t="shared" si="28"/>
        <v>-51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-51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-52</v>
      </c>
      <c r="F100" s="304">
        <f>VLOOKUP(C100,Blad1!$A:$C,3,0)</f>
        <v>129</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129</v>
      </c>
      <c r="S100" s="12">
        <f t="shared" si="28"/>
        <v>-52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-52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-53</v>
      </c>
      <c r="F101" s="120">
        <f>VLOOKUP(C101,Blad1!$A:$C,3,0)</f>
        <v>128</v>
      </c>
      <c r="G101" s="65" t="str">
        <f t="shared" si="41"/>
        <v/>
      </c>
      <c r="H101" s="4" t="str">
        <f>IF(G101="I",$K101,IF(G101="II",$K101-SUM(H$8:H100),IF(G101="III",$K101-SUM(H$8:H100),IF(G101="IV",$K101-SUM(H$8:H100),IF(G101="V",1-SUM(H$8:H100)," ")))))</f>
        <v xml:space="preserve"> </v>
      </c>
      <c r="I101" s="66" t="str">
        <f t="shared" ref="I101:I117" si="45">IF(C101=9,"A",IF(C101=-2,"B",IF(C101=-13,"C",IF(C101=-22,"D",IF(C101=-50,"E","")))))</f>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128</v>
      </c>
      <c r="S101" s="12">
        <f t="shared" si="28"/>
        <v>-53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-53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-54</v>
      </c>
      <c r="F102" s="120">
        <f>VLOOKUP(C102,Blad1!$A:$C,3,0)</f>
        <v>127</v>
      </c>
      <c r="G102" s="65" t="str">
        <f t="shared" si="41"/>
        <v/>
      </c>
      <c r="H102" s="4" t="str">
        <f>IF(G102="I",$K102,IF(G102="II",$K102-SUM(H$8:H101),IF(G102="III",$K102-SUM(H$8:H101),IF(G102="IV",$K102-SUM(H$8:H101),IF(G102="V",1-SUM(H$8:H101)," ")))))</f>
        <v xml:space="preserve"> </v>
      </c>
      <c r="I102" s="66" t="str">
        <f t="shared" si="45"/>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127</v>
      </c>
      <c r="S102" s="12">
        <f t="shared" si="28"/>
        <v>-54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-54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-55</v>
      </c>
      <c r="F103" s="120">
        <f>VLOOKUP(C103,Blad1!$A:$C,3,0)</f>
        <v>126</v>
      </c>
      <c r="G103" s="65" t="str">
        <f t="shared" si="41"/>
        <v/>
      </c>
      <c r="H103" s="4" t="str">
        <f>IF(G103="I",$K103,IF(G103="II",$K103-SUM(H$8:H102),IF(G103="III",$K103-SUM(H$8:H102),IF(G103="IV",$K103-SUM(H$8:H102),IF(G103="V",1-SUM(H$8:H102)," ")))))</f>
        <v xml:space="preserve"> </v>
      </c>
      <c r="I103" s="66" t="str">
        <f t="shared" si="45"/>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126</v>
      </c>
      <c r="S103" s="12">
        <f t="shared" si="28"/>
        <v>-55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-56</v>
      </c>
      <c r="F104" s="120">
        <f>VLOOKUP(C104,Blad1!$A:$C,3,0)</f>
        <v>125</v>
      </c>
      <c r="G104" s="65" t="str">
        <f t="shared" si="41"/>
        <v/>
      </c>
      <c r="H104" s="4" t="str">
        <f>IF(G104="I",$K104,IF(G104="II",$K104-SUM(H$8:H103),IF(G104="III",$K104-SUM(H$8:H103),IF(G104="IV",$K104-SUM(H$8:H103),IF(G104="V",1-SUM(H$8:H103)," ")))))</f>
        <v xml:space="preserve"> </v>
      </c>
      <c r="I104" s="66" t="str">
        <f t="shared" si="45"/>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125</v>
      </c>
      <c r="S104" s="12">
        <f t="shared" si="28"/>
        <v>-56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-56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-57</v>
      </c>
      <c r="F105" s="120">
        <f>VLOOKUP(C105,Blad1!$A:$C,3,0)</f>
        <v>124</v>
      </c>
      <c r="G105" s="65" t="str">
        <f t="shared" si="41"/>
        <v/>
      </c>
      <c r="H105" s="4" t="str">
        <f>IF(G105="I",$K105,IF(G105="II",$K105-SUM(H$8:H104),IF(G105="III",$K105-SUM(H$8:H104),IF(G105="IV",$K105-SUM(H$8:H104),IF(G105="V",1-SUM(H$8:H104)," ")))))</f>
        <v xml:space="preserve"> </v>
      </c>
      <c r="I105" s="66" t="str">
        <f t="shared" si="45"/>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124</v>
      </c>
      <c r="S105" s="12">
        <f t="shared" si="28"/>
        <v>-57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-57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-58</v>
      </c>
      <c r="F106" s="120">
        <f>VLOOKUP(C106,Blad1!$A:$C,3,0)</f>
        <v>123</v>
      </c>
      <c r="G106" s="65" t="str">
        <f t="shared" si="41"/>
        <v/>
      </c>
      <c r="H106" s="4" t="str">
        <f>IF(G106="I",$K106,IF(G106="II",$K106-SUM(H$8:H105),IF(G106="III",$K106-SUM(H$8:H105),IF(G106="IV",$K106-SUM(H$8:H105),IF(G106="V",1-SUM(H$8:H105)," ")))))</f>
        <v xml:space="preserve"> </v>
      </c>
      <c r="I106" s="66" t="str">
        <f t="shared" si="45"/>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123</v>
      </c>
      <c r="S106" s="12">
        <f t="shared" si="28"/>
        <v>-58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-58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-59</v>
      </c>
      <c r="F107" s="120">
        <f>VLOOKUP(C107,Blad1!$A:$C,3,0)</f>
        <v>122</v>
      </c>
      <c r="G107" s="65" t="str">
        <f t="shared" si="41"/>
        <v/>
      </c>
      <c r="H107" s="4" t="str">
        <f>IF(G107="I",$K107,IF(G107="II",$K107-SUM(H$8:H106),IF(G107="III",$K107-SUM(H$8:H106),IF(G107="IV",$K107-SUM(H$8:H106),IF(G107="V",1-SUM(H$8:H106)," ")))))</f>
        <v xml:space="preserve"> </v>
      </c>
      <c r="I107" s="66" t="str">
        <f t="shared" si="45"/>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122</v>
      </c>
      <c r="S107" s="12">
        <f t="shared" si="28"/>
        <v>-59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-59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120">
        <f>VLOOKUP(C108,Blad1!$A:$C,3,0)</f>
        <v>121</v>
      </c>
      <c r="G108" s="65" t="str">
        <f t="shared" si="41"/>
        <v/>
      </c>
      <c r="H108" s="4" t="str">
        <f>IF(G108="I",$K108,IF(G108="II",$K108-SUM(H$8:H107),IF(G108="III",$K108-SUM(H$8:H107),IF(G108="IV",$K108-SUM(H$8:H107),IF(G108="V",1-SUM(H$8:H107)," ")))))</f>
        <v xml:space="preserve"> </v>
      </c>
      <c r="I108" s="66" t="str">
        <f t="shared" si="45"/>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121</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-61</v>
      </c>
      <c r="F109" s="120">
        <f>VLOOKUP(C109,Blad1!$A:$C,3,0)</f>
        <v>120</v>
      </c>
      <c r="G109" s="65" t="str">
        <f t="shared" si="41"/>
        <v/>
      </c>
      <c r="H109" s="4" t="str">
        <f>IF(G109="I",$K109,IF(G109="II",$K109-SUM(H$8:H108),IF(G109="III",$K109-SUM(H$8:H108),IF(G109="IV",$K109-SUM(H$8:H108),IF(G109="V",1-SUM(H$8:H108)," ")))))</f>
        <v xml:space="preserve"> </v>
      </c>
      <c r="I109" s="66" t="str">
        <f t="shared" si="45"/>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120</v>
      </c>
      <c r="S109" s="12">
        <f t="shared" si="28"/>
        <v>-61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-61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-62</v>
      </c>
      <c r="F110" s="120">
        <f>VLOOKUP(C110,Blad1!$A:$C,3,0)</f>
        <v>119</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119</v>
      </c>
      <c r="S110" s="12">
        <f t="shared" si="28"/>
        <v>-62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-62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-63</v>
      </c>
      <c r="F111" s="120">
        <f>VLOOKUP(C111,Blad1!$A:$C,3,0)</f>
        <v>118</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118</v>
      </c>
      <c r="S111" s="12">
        <f t="shared" si="28"/>
        <v>-63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-63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-64</v>
      </c>
      <c r="F112" s="120">
        <f>VLOOKUP(C112,Blad1!$A:$C,3,0)</f>
        <v>117</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117</v>
      </c>
      <c r="S112" s="12">
        <f t="shared" si="28"/>
        <v>-64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-64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-65</v>
      </c>
      <c r="F113" s="120">
        <f>VLOOKUP(C113,Blad1!$A:$C,3,0)</f>
        <v>116</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116</v>
      </c>
      <c r="S113" s="12">
        <f t="shared" si="28"/>
        <v>-65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-65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-66</v>
      </c>
      <c r="F114" s="120">
        <f>VLOOKUP(C114,Blad1!$A:$C,3,0)</f>
        <v>115</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115</v>
      </c>
      <c r="S114" s="12">
        <f t="shared" si="28"/>
        <v>-66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-67</v>
      </c>
      <c r="F115" s="120">
        <f>VLOOKUP(C115,Blad1!$A:$C,3,0)</f>
        <v>114</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114</v>
      </c>
      <c r="S115" s="12">
        <f t="shared" si="28"/>
        <v>-67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-68</v>
      </c>
      <c r="F116" s="120">
        <f>VLOOKUP(C116,Blad1!$A:$C,3,0)</f>
        <v>113</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113</v>
      </c>
      <c r="S116" s="12">
        <f t="shared" si="28"/>
        <v>-68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-69</v>
      </c>
      <c r="F117" s="120">
        <f>VLOOKUP(C117,Blad1!$A:$C,3,0)</f>
        <v>112</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112</v>
      </c>
      <c r="S117" s="12">
        <f t="shared" si="28"/>
        <v>-69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-70</v>
      </c>
      <c r="F118" s="120">
        <f>VLOOKUP(C118,Blad1!$A:$C,3,0)</f>
        <v>111</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111</v>
      </c>
      <c r="S118" s="12">
        <f t="shared" si="28"/>
        <v>-70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-71</v>
      </c>
      <c r="F119" s="120">
        <f>VLOOKUP(C119,Blad1!$A:$C,3,0)</f>
        <v>110</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110</v>
      </c>
      <c r="S119" s="12">
        <f t="shared" si="28"/>
        <v>-71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-72</v>
      </c>
      <c r="F120" s="120">
        <f>VLOOKUP(C120,Blad1!$A:$C,3,0)</f>
        <v>110</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-72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-73</v>
      </c>
      <c r="F121" s="120">
        <f>VLOOKUP(C121,Blad1!$A:$C,3,0)</f>
        <v>110</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110</v>
      </c>
      <c r="S121" s="12">
        <f t="shared" si="28"/>
        <v>-73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-74</v>
      </c>
      <c r="F122" s="120">
        <f>VLOOKUP(C122,Blad1!$A:$C,3,0)</f>
        <v>110</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110</v>
      </c>
      <c r="S122" s="12">
        <f t="shared" si="28"/>
        <v>-74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-75</v>
      </c>
      <c r="F123" s="120">
        <f>VLOOKUP(C123,Blad1!$A:$C,3,0)</f>
        <v>110</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110</v>
      </c>
      <c r="S123" s="12">
        <f t="shared" si="28"/>
        <v>-75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-76</v>
      </c>
      <c r="F124" s="120">
        <f>VLOOKUP(C124,Blad1!$A:$C,3,0)</f>
        <v>110</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110</v>
      </c>
      <c r="S124" s="12">
        <f t="shared" si="28"/>
        <v>-76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-76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-77</v>
      </c>
      <c r="F125" s="120">
        <f>VLOOKUP(C125,Blad1!$A:$C,3,0)</f>
        <v>110</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110</v>
      </c>
      <c r="S125" s="12">
        <f t="shared" si="28"/>
        <v>-77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-77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-78</v>
      </c>
      <c r="F126" s="120">
        <f>VLOOKUP(C126,Blad1!$A:$C,3,0)</f>
        <v>110</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110</v>
      </c>
      <c r="S126" s="12">
        <f t="shared" si="28"/>
        <v>-78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-78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-79</v>
      </c>
      <c r="F127" s="120">
        <f>VLOOKUP(C127,Blad1!$A:$C,3,0)</f>
        <v>110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110</v>
      </c>
      <c r="S127" s="12">
        <f t="shared" si="28"/>
        <v>-79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-79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-80</v>
      </c>
      <c r="F128" s="120"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-80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-80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-81</v>
      </c>
      <c r="F129" s="120"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-81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-82</v>
      </c>
      <c r="F130" s="120"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-82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-83</v>
      </c>
      <c r="F131" s="120"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-83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-84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-86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-87</v>
      </c>
      <c r="F135" s="120" t="e">
        <f>VLOOKUP(C135,Blad1!$A:$B,3,0)</f>
        <v>#N/A</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#N/A</v>
      </c>
      <c r="S135" s="12">
        <f t="shared" si="28"/>
        <v>-87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-88</v>
      </c>
      <c r="F136" s="120" t="e">
        <f>VLOOKUP(C136,Blad1!$A:$B,3,0)</f>
        <v>#N/A</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#N/A</v>
      </c>
      <c r="S136" s="12">
        <f t="shared" ref="S136:S199" si="51">C136</f>
        <v>-88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-88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-89</v>
      </c>
      <c r="F137" s="120" t="e">
        <f>VLOOKUP(C137,Blad1!$A:$B,3,0)</f>
        <v>#N/A</v>
      </c>
      <c r="G137" s="65" t="str">
        <f t="shared" ref="G137:G160" si="64">IF(C137=12,"I",IF(C137=2,"II",IF(C137=-6,"III",IF(C137=-16,"IV",IF(C137=-50,"V","")))))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#N/A</v>
      </c>
      <c r="S137" s="12">
        <f t="shared" si="51"/>
        <v>-89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-89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-90</v>
      </c>
      <c r="F138" s="120" t="e">
        <f>VLOOKUP(C138,Blad1!$A:$B,3,0)</f>
        <v>#N/A</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#N/A</v>
      </c>
      <c r="S138" s="12">
        <f t="shared" si="51"/>
        <v>-90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-90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-91</v>
      </c>
      <c r="F139" s="120" t="e">
        <f>VLOOKUP(C139,Blad1!$A:$B,3,0)</f>
        <v>#N/A</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#N/A</v>
      </c>
      <c r="S139" s="12">
        <f t="shared" si="51"/>
        <v>-91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-91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-92</v>
      </c>
      <c r="F140" s="120" t="e">
        <f>VLOOKUP(C140,Blad1!$A:$B,3,0)</f>
        <v>#N/A</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#N/A</v>
      </c>
      <c r="S140" s="12">
        <f t="shared" si="51"/>
        <v>-92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-92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-93</v>
      </c>
      <c r="F141" s="120" t="e">
        <f>VLOOKUP(C141,Blad1!$A:$B,3,0)</f>
        <v>#N/A</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#N/A</v>
      </c>
      <c r="S141" s="12">
        <f t="shared" si="51"/>
        <v>-93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-93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-94</v>
      </c>
      <c r="F142" s="120" t="e">
        <f>VLOOKUP(C142,Blad1!$A:$B,2,0)</f>
        <v>#N/A</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t="e">
        <f t="shared" si="65"/>
        <v>#N/A</v>
      </c>
      <c r="S142" s="12">
        <f t="shared" si="51"/>
        <v>-94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-94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-95</v>
      </c>
      <c r="F143" s="120" t="e">
        <f>VLOOKUP(C143,Blad1!$A:$B,2,0)</f>
        <v>#N/A</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t="e">
        <f t="shared" si="65"/>
        <v>#N/A</v>
      </c>
      <c r="S143" s="12">
        <f t="shared" si="51"/>
        <v>-95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-95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-96</v>
      </c>
      <c r="F144" s="120" t="e">
        <f>VLOOKUP(C144,Blad1!$A:$B,2,0)</f>
        <v>#N/A</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t="e">
        <f t="shared" si="65"/>
        <v>#N/A</v>
      </c>
      <c r="S144" s="12">
        <f t="shared" si="51"/>
        <v>-96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-96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-97</v>
      </c>
      <c r="F145" s="120" t="e">
        <f>VLOOKUP(C145,Blad1!$A:$B,2,0)</f>
        <v>#N/A</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t="e">
        <f t="shared" si="65"/>
        <v>#N/A</v>
      </c>
      <c r="S145" s="12">
        <f t="shared" si="51"/>
        <v>-97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-97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-98</v>
      </c>
      <c r="F146" s="120" t="e">
        <f>VLOOKUP(C146,Blad1!$A:$B,2,0)</f>
        <v>#N/A</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t="e">
        <f t="shared" si="65"/>
        <v>#N/A</v>
      </c>
      <c r="S146" s="12">
        <f t="shared" si="51"/>
        <v>-98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-98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-99</v>
      </c>
      <c r="F147" s="120" t="e">
        <f>VLOOKUP(C147,Blad1!$A:$B,2,0)</f>
        <v>#N/A</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t="e">
        <f t="shared" si="65"/>
        <v>#N/A</v>
      </c>
      <c r="S147" s="12">
        <f t="shared" si="51"/>
        <v>-99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-99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0</v>
      </c>
      <c r="C148" s="14">
        <f t="shared" si="63"/>
        <v>-100</v>
      </c>
      <c r="F148" s="120" t="e">
        <f>VLOOKUP(C148,Blad1!$A:$B,2,0)</f>
        <v>#N/A</v>
      </c>
      <c r="G148" s="65" t="str">
        <f t="shared" si="64"/>
        <v/>
      </c>
      <c r="H148" s="4" t="str">
        <f>IF(G148="I",$K148,IF(G148="II",$K148-SUM(H$8:H147),IF(G148="III",$K148-SUM(H$8:H147),IF(G148="IV",$K148-SUM(H$8:H147),IF(G148="V",1-SUM(H$8:H147)," ")))))</f>
        <v xml:space="preserve"> </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t="e">
        <f t="shared" si="65"/>
        <v>#N/A</v>
      </c>
      <c r="S148" s="12">
        <f t="shared" si="51"/>
        <v>-100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-100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-101</v>
      </c>
      <c r="F149" s="120" t="e">
        <f>VLOOKUP(C149,Blad1!$A:$B,2,0)</f>
        <v>#N/A</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t="e">
        <f t="shared" si="65"/>
        <v>#N/A</v>
      </c>
      <c r="S149" s="12">
        <f t="shared" si="51"/>
        <v>-101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-101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-102</v>
      </c>
      <c r="F150" s="120" t="e">
        <f>VLOOKUP(C150,Blad1!$A:$B,2,0)</f>
        <v>#N/A</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t="e">
        <f t="shared" si="65"/>
        <v>#N/A</v>
      </c>
      <c r="S150" s="12">
        <f t="shared" si="51"/>
        <v>-102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-102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-103</v>
      </c>
      <c r="F151" s="120" t="e">
        <f>VLOOKUP(C151,Blad1!$A:$B,2,0)</f>
        <v>#N/A</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t="e">
        <f t="shared" si="65"/>
        <v>#N/A</v>
      </c>
      <c r="S151" s="12">
        <f t="shared" si="51"/>
        <v>-103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-103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-104</v>
      </c>
      <c r="F152" s="120" t="e">
        <f>VLOOKUP(C152,Blad1!$A:$B,2,0)</f>
        <v>#N/A</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t="e">
        <f t="shared" si="65"/>
        <v>#N/A</v>
      </c>
      <c r="S152" s="12">
        <f t="shared" si="51"/>
        <v>-104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-104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-105</v>
      </c>
      <c r="F153" s="120" t="e">
        <f>VLOOKUP(C153,Blad1!$A:$B,2,0)</f>
        <v>#N/A</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t="e">
        <f t="shared" si="65"/>
        <v>#N/A</v>
      </c>
      <c r="S153" s="12">
        <f t="shared" si="51"/>
        <v>-105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-105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-106</v>
      </c>
      <c r="F154" s="120" t="e">
        <f>VLOOKUP(C154,Blad1!$A:$B,2,0)</f>
        <v>#N/A</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t="e">
        <f t="shared" si="65"/>
        <v>#N/A</v>
      </c>
      <c r="S154" s="12">
        <f t="shared" si="51"/>
        <v>-106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-106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-107</v>
      </c>
      <c r="F155" s="120" t="e">
        <f>VLOOKUP(C155,Blad1!$A:$B,2,0)</f>
        <v>#N/A</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t="e">
        <f t="shared" si="65"/>
        <v>#N/A</v>
      </c>
      <c r="S155" s="12">
        <f t="shared" si="51"/>
        <v>-107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-107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-108</v>
      </c>
      <c r="F156" s="120"/>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-108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-108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-109</v>
      </c>
      <c r="F157" s="120"/>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-109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-109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-110</v>
      </c>
      <c r="F158" s="120"/>
      <c r="G158" s="65" t="str">
        <f t="shared" si="64"/>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-110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-111</v>
      </c>
      <c r="F159" s="120"/>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-111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-111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-112</v>
      </c>
      <c r="F160" s="120"/>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-112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-112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-113</v>
      </c>
      <c r="F161" s="120"/>
      <c r="G161" s="65" t="str">
        <f t="shared" ref="G161:G200" si="67">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-113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-113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-114</v>
      </c>
      <c r="F162" s="120"/>
      <c r="G162" s="65" t="str">
        <f t="shared" si="67"/>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-114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-114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-115</v>
      </c>
      <c r="F163" s="120"/>
      <c r="G163" s="65" t="str">
        <f t="shared" si="67"/>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-115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-115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-116</v>
      </c>
      <c r="F164" s="120"/>
      <c r="G164" s="65" t="str">
        <f t="shared" si="67"/>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-116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-116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-117</v>
      </c>
      <c r="F165" s="120"/>
      <c r="G165" s="65" t="str">
        <f t="shared" si="67"/>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-117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-117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-118</v>
      </c>
      <c r="F166" s="120"/>
      <c r="G166" s="65" t="str">
        <f t="shared" si="67"/>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-118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-118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-119</v>
      </c>
      <c r="F167" s="120"/>
      <c r="G167" s="65" t="str">
        <f t="shared" si="67"/>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-119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-119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-120</v>
      </c>
      <c r="F168" s="120"/>
      <c r="G168" s="65" t="str">
        <f t="shared" si="67"/>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-120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-120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-121</v>
      </c>
      <c r="F169" s="120"/>
      <c r="G169" s="65" t="str">
        <f t="shared" si="67"/>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-121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-121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-122</v>
      </c>
      <c r="F170" s="120"/>
      <c r="G170" s="65" t="str">
        <f t="shared" si="67"/>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-122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-122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-123</v>
      </c>
      <c r="F171" s="120"/>
      <c r="G171" s="65" t="str">
        <f t="shared" si="67"/>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-123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-123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-124</v>
      </c>
      <c r="F172" s="120"/>
      <c r="G172" s="65" t="str">
        <f t="shared" si="67"/>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-124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-124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-125</v>
      </c>
      <c r="F173" s="120"/>
      <c r="G173" s="65" t="str">
        <f t="shared" si="67"/>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-125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-125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-126</v>
      </c>
      <c r="F174" s="120"/>
      <c r="G174" s="65" t="str">
        <f t="shared" si="67"/>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-126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-126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-127</v>
      </c>
      <c r="F175" s="120" t="e">
        <f>VLOOKUP(C175,Blad1!$A:$C,3,0)</f>
        <v>#N/A</v>
      </c>
      <c r="G175" s="65" t="str">
        <f t="shared" si="67"/>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t="e">
        <f t="shared" si="65"/>
        <v>#N/A</v>
      </c>
      <c r="S175" s="12">
        <f t="shared" si="51"/>
        <v>-127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-127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-128</v>
      </c>
      <c r="F176" s="120" t="e">
        <f>VLOOKUP(C176,Blad1!$A:$C,3,0)</f>
        <v>#N/A</v>
      </c>
      <c r="G176" s="65" t="str">
        <f t="shared" si="67"/>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t="e">
        <f t="shared" si="65"/>
        <v>#N/A</v>
      </c>
      <c r="S176" s="12">
        <f t="shared" si="51"/>
        <v>-128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-128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-129</v>
      </c>
      <c r="F177" s="120" t="e">
        <f>VLOOKUP(C177,Blad1!$A:$C,3,0)</f>
        <v>#N/A</v>
      </c>
      <c r="G177" s="65" t="str">
        <f t="shared" si="67"/>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t="e">
        <f t="shared" si="65"/>
        <v>#N/A</v>
      </c>
      <c r="S177" s="12">
        <f t="shared" si="51"/>
        <v>-129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-129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-130</v>
      </c>
      <c r="F178" s="120" t="e">
        <f>VLOOKUP(C178,Blad1!$A:$C,3,0)</f>
        <v>#N/A</v>
      </c>
      <c r="G178" s="65" t="str">
        <f t="shared" si="67"/>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t="e">
        <f t="shared" si="65"/>
        <v>#N/A</v>
      </c>
      <c r="S178" s="12">
        <f t="shared" si="51"/>
        <v>-130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-130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-131</v>
      </c>
      <c r="F179" s="120" t="e">
        <f>VLOOKUP(C179,Blad1!$A:$C,3,0)</f>
        <v>#N/A</v>
      </c>
      <c r="G179" s="65" t="str">
        <f t="shared" si="67"/>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t="e">
        <f t="shared" si="65"/>
        <v>#N/A</v>
      </c>
      <c r="S179" s="12">
        <f t="shared" si="51"/>
        <v>-131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-131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-132</v>
      </c>
      <c r="F180" s="120" t="e">
        <f>VLOOKUP(C180,Blad1!$A:$C,3,0)</f>
        <v>#N/A</v>
      </c>
      <c r="G180" s="65" t="str">
        <f t="shared" si="67"/>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t="e">
        <f t="shared" si="65"/>
        <v>#N/A</v>
      </c>
      <c r="S180" s="12">
        <f t="shared" si="51"/>
        <v>-132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-132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-133</v>
      </c>
      <c r="F181" s="120" t="e">
        <f>VLOOKUP(C181,Blad1!$A:$C,3,0)</f>
        <v>#N/A</v>
      </c>
      <c r="G181" s="65" t="str">
        <f t="shared" si="67"/>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t="e">
        <f t="shared" si="65"/>
        <v>#N/A</v>
      </c>
      <c r="S181" s="12">
        <f t="shared" si="51"/>
        <v>-133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-134</v>
      </c>
      <c r="F182" s="120" t="e">
        <f>VLOOKUP(C182,Blad1!$A:$C,3,0)</f>
        <v>#N/A</v>
      </c>
      <c r="G182" s="65" t="str">
        <f t="shared" si="67"/>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t="e">
        <f t="shared" si="65"/>
        <v>#N/A</v>
      </c>
      <c r="S182" s="12">
        <f t="shared" si="51"/>
        <v>-134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-134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-135</v>
      </c>
      <c r="F183" s="120" t="e">
        <f>VLOOKUP(C183,Blad1!$A:$C,3,0)</f>
        <v>#N/A</v>
      </c>
      <c r="G183" s="65" t="str">
        <f t="shared" si="67"/>
        <v/>
      </c>
      <c r="H183" s="4" t="str">
        <f>IF(G183="I",$K183,IF(G183="II",$K183-SUM(H$8:H182),IF(G183="III",$K183-SUM(H$8:H182),IF(G183="IV",$K183-SUM(H$8:H182),IF(G183="V",1-SUM(H$8:H182)," ")))))</f>
        <v xml:space="preserve"> </v>
      </c>
      <c r="I183" s="66" t="str">
        <f t="shared" ref="I183:I201" si="68">IF(C183=45,"A",IF(C183=35,"B",IF(C183=25,"C",IF(C183=17,"D",IF(C183=0,"E","")))))</f>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t="e">
        <f t="shared" si="65"/>
        <v>#N/A</v>
      </c>
      <c r="S183" s="12">
        <f t="shared" si="51"/>
        <v>-135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-135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-136</v>
      </c>
      <c r="F184" s="120" t="e">
        <f>VLOOKUP(C184,Blad1!$A:$C,3,0)</f>
        <v>#N/A</v>
      </c>
      <c r="G184" s="65" t="str">
        <f t="shared" si="67"/>
        <v/>
      </c>
      <c r="H184" s="4" t="str">
        <f>IF(G184="I",$K184,IF(G184="II",$K184-SUM(H$8:H183),IF(G184="III",$K184-SUM(H$8:H183),IF(G184="IV",$K184-SUM(H$8:H183),IF(G184="V",1-SUM(H$8:H183)," ")))))</f>
        <v xml:space="preserve"> </v>
      </c>
      <c r="I184" s="66" t="str">
        <f t="shared" si="68"/>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t="e">
        <f t="shared" si="65"/>
        <v>#N/A</v>
      </c>
      <c r="S184" s="12">
        <f t="shared" si="51"/>
        <v>-136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-136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-137</v>
      </c>
      <c r="F185" s="120" t="e">
        <f>VLOOKUP(C185,Blad1!$A:$C,3,0)</f>
        <v>#N/A</v>
      </c>
      <c r="G185" s="65" t="str">
        <f t="shared" si="67"/>
        <v/>
      </c>
      <c r="H185" s="4" t="str">
        <f>IF(G185="I",$K185,IF(G185="II",$K185-SUM(H$8:H184),IF(G185="III",$K185-SUM(H$8:H184),IF(G185="IV",$K185-SUM(H$8:H184),IF(G185="V",1-SUM(H$8:H184)," ")))))</f>
        <v xml:space="preserve"> </v>
      </c>
      <c r="I185" s="66" t="str">
        <f t="shared" si="68"/>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-137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-137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-138</v>
      </c>
      <c r="F186" s="120" t="e">
        <f>VLOOKUP(C186,Blad1!$A:$C,3,0)</f>
        <v>#N/A</v>
      </c>
      <c r="G186" s="65" t="str">
        <f t="shared" si="67"/>
        <v/>
      </c>
      <c r="H186" s="4" t="str">
        <f>IF(G186="I",$K186,IF(G186="II",$K186-SUM(H$8:H185),IF(G186="III",$K186-SUM(H$8:H185),IF(G186="IV",$K186-SUM(H$8:H185),IF(G186="V",1-SUM(H$8:H185)," ")))))</f>
        <v xml:space="preserve"> </v>
      </c>
      <c r="I186" s="66" t="str">
        <f t="shared" si="68"/>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-138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-138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-139</v>
      </c>
      <c r="F187" s="120" t="e">
        <f>VLOOKUP(C187,Blad1!$A:$C,3,0)</f>
        <v>#N/A</v>
      </c>
      <c r="G187" s="65" t="str">
        <f t="shared" si="67"/>
        <v/>
      </c>
      <c r="H187" s="4" t="str">
        <f>IF(G187="I",$K187,IF(G187="II",$K187-SUM(H$8:H186),IF(G187="III",$K187-SUM(H$8:H186),IF(G187="IV",$K187-SUM(H$8:H186),IF(G187="V",1-SUM(H$8:H186)," ")))))</f>
        <v xml:space="preserve"> </v>
      </c>
      <c r="I187" s="66" t="str">
        <f t="shared" si="68"/>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-139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-139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-140</v>
      </c>
      <c r="F188" s="120" t="e">
        <f>VLOOKUP(C188,Blad1!$A:$C,3,0)</f>
        <v>#N/A</v>
      </c>
      <c r="G188" s="65" t="str">
        <f t="shared" si="67"/>
        <v/>
      </c>
      <c r="H188" s="4" t="str">
        <f>IF(G188="I",$K188,IF(G188="II",$K188-SUM(H$8:H187),IF(G188="III",$K188-SUM(H$8:H187),IF(G188="IV",$K188-SUM(H$8:H187),IF(G188="V",1-SUM(H$8:H187)," ")))))</f>
        <v xml:space="preserve"> </v>
      </c>
      <c r="I188" s="66" t="str">
        <f t="shared" si="68"/>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-140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-140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-141</v>
      </c>
      <c r="F189" s="120" t="e">
        <f>VLOOKUP(C189,Blad1!$A:$C,3,0)</f>
        <v>#N/A</v>
      </c>
      <c r="G189" s="65" t="str">
        <f t="shared" si="67"/>
        <v/>
      </c>
      <c r="H189" s="4" t="str">
        <f>IF(G189="I",$K189,IF(G189="II",$K189-SUM(H$8:H188),IF(G189="III",$K189-SUM(H$8:H188),IF(G189="IV",$K189-SUM(H$8:H188),IF(G189="V",1-SUM(H$8:H188)," ")))))</f>
        <v xml:space="preserve"> </v>
      </c>
      <c r="I189" s="66" t="str">
        <f t="shared" si="68"/>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-141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-141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-142</v>
      </c>
      <c r="F190" s="120" t="e">
        <f>VLOOKUP(C190,Blad1!$A:$C,3,0)</f>
        <v>#N/A</v>
      </c>
      <c r="G190" s="65" t="str">
        <f t="shared" si="67"/>
        <v/>
      </c>
      <c r="H190" s="4" t="str">
        <f>IF(G190="I",$K190,IF(G190="II",$K190-SUM(H$8:H189),IF(G190="III",$K190-SUM(H$8:H189),IF(G190="IV",$K190-SUM(H$8:H189),IF(G190="V",1-SUM(H$8:H189)," ")))))</f>
        <v xml:space="preserve"> </v>
      </c>
      <c r="I190" s="66" t="str">
        <f t="shared" si="68"/>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-142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-142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-143</v>
      </c>
      <c r="F191" s="120" t="e">
        <f>VLOOKUP(C191,Blad1!$A:$C,3,0)</f>
        <v>#N/A</v>
      </c>
      <c r="G191" s="65" t="str">
        <f t="shared" si="67"/>
        <v/>
      </c>
      <c r="H191" s="4" t="str">
        <f>IF(G191="I",$K191,IF(G191="II",$K191-SUM(H$8:H190),IF(G191="III",$K191-SUM(H$8:H190),IF(G191="IV",$K191-SUM(H$8:H190),IF(G191="V",1-SUM(H$8:H190)," ")))))</f>
        <v xml:space="preserve"> </v>
      </c>
      <c r="I191" s="66" t="str">
        <f t="shared" si="68"/>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-143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-143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-144</v>
      </c>
      <c r="F192" s="120" t="e">
        <f>VLOOKUP(C192,Blad1!$A:$C,3,0)</f>
        <v>#N/A</v>
      </c>
      <c r="G192" s="65" t="str">
        <f t="shared" si="67"/>
        <v/>
      </c>
      <c r="H192" s="4" t="str">
        <f>IF(G192="I",$K192,IF(G192="II",$K192-SUM(H$8:H191),IF(G192="III",$K192-SUM(H$8:H191),IF(G192="IV",$K192-SUM(H$8:H191),IF(G192="V",1-SUM(H$8:H191)," ")))))</f>
        <v xml:space="preserve"> </v>
      </c>
      <c r="I192" s="66" t="str">
        <f t="shared" si="68"/>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-144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-144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-145</v>
      </c>
      <c r="F193" s="120" t="e">
        <f>VLOOKUP(C193,Blad1!$A:$C,3,0)</f>
        <v>#N/A</v>
      </c>
      <c r="G193" s="65" t="str">
        <f t="shared" si="67"/>
        <v/>
      </c>
      <c r="H193" s="4" t="str">
        <f>IF(G193="I",$K193,IF(G193="II",$K193-SUM(H$8:H192),IF(G193="III",$K193-SUM(H$8:H192),IF(G193="IV",$K193-SUM(H$8:H192),IF(G193="V",1-SUM(H$8:H192)," ")))))</f>
        <v xml:space="preserve"> </v>
      </c>
      <c r="I193" s="66" t="str">
        <f t="shared" si="68"/>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-145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-145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-146</v>
      </c>
      <c r="F194" s="120" t="e">
        <f>VLOOKUP(C194,Blad1!$A:$C,3,0)</f>
        <v>#N/A</v>
      </c>
      <c r="G194" s="65" t="str">
        <f t="shared" si="67"/>
        <v/>
      </c>
      <c r="H194" s="4" t="str">
        <f>IF(G194="I",$K194,IF(G194="II",$K194-SUM(H$8:H193),IF(G194="III",$K194-SUM(H$8:H193),IF(G194="IV",$K194-SUM(H$8:H193),IF(G194="V",1-SUM(H$8:H193)," ")))))</f>
        <v xml:space="preserve"> </v>
      </c>
      <c r="I194" s="66" t="str">
        <f t="shared" si="68"/>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-146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-146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-147</v>
      </c>
      <c r="F195" s="120" t="e">
        <f>VLOOKUP(C195,Blad1!$A:$C,3,0)</f>
        <v>#N/A</v>
      </c>
      <c r="G195" s="65" t="str">
        <f t="shared" si="67"/>
        <v/>
      </c>
      <c r="H195" s="4" t="str">
        <f>IF(G195="I",$K195,IF(G195="II",$K195-SUM(H$8:H194),IF(G195="III",$K195-SUM(H$8:H194),IF(G195="IV",$K195-SUM(H$8:H194),IF(G195="V",1-SUM(H$8:H194)," ")))))</f>
        <v xml:space="preserve"> </v>
      </c>
      <c r="I195" s="66" t="str">
        <f t="shared" si="68"/>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-147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-147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-148</v>
      </c>
      <c r="F196" s="120" t="e">
        <f>VLOOKUP(C196,Blad1!$A:$C,3,0)</f>
        <v>#N/A</v>
      </c>
      <c r="G196" s="65" t="str">
        <f t="shared" si="67"/>
        <v/>
      </c>
      <c r="H196" s="4" t="str">
        <f>IF(G196="I",$K196,IF(G196="II",$K196-SUM(H$8:H195),IF(G196="III",$K196-SUM(H$8:H195),IF(G196="IV",$K196-SUM(H$8:H195),IF(G196="V",1-SUM(H$8:H195)," ")))))</f>
        <v xml:space="preserve"> </v>
      </c>
      <c r="I196" s="66" t="str">
        <f t="shared" si="68"/>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-148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-148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-149</v>
      </c>
      <c r="F197" s="120" t="e">
        <f>VLOOKUP(C197,Blad1!$A:$C,3,0)</f>
        <v>#N/A</v>
      </c>
      <c r="G197" s="65" t="str">
        <f t="shared" si="67"/>
        <v/>
      </c>
      <c r="H197" s="4" t="str">
        <f>IF(G197="I",$K197,IF(G197="II",$K197-SUM(H$8:H196),IF(G197="III",$K197-SUM(H$8:H196),IF(G197="IV",$K197-SUM(H$8:H196),IF(G197="V",1-SUM(H$8:H196)," ")))))</f>
        <v xml:space="preserve"> </v>
      </c>
      <c r="I197" s="66" t="str">
        <f t="shared" si="68"/>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-149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-149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-150</v>
      </c>
      <c r="F198" s="120" t="e">
        <f>VLOOKUP(C198,Blad1!$A:$C,3,0)</f>
        <v>#N/A</v>
      </c>
      <c r="G198" s="65" t="str">
        <f t="shared" si="67"/>
        <v/>
      </c>
      <c r="H198" s="4" t="str">
        <f>IF(G198="I",$K198,IF(G198="II",$K198-SUM(H$8:H197),IF(G198="III",$K198-SUM(H$8:H197),IF(G198="IV",$K198-SUM(H$8:H197),IF(G198="V",1-SUM(H$8:H197)," ")))))</f>
        <v xml:space="preserve"> </v>
      </c>
      <c r="I198" s="66" t="str">
        <f t="shared" si="68"/>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-150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-150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-151</v>
      </c>
      <c r="F199" s="120" t="e">
        <f>VLOOKUP(C199,Blad1!$A:$C,3,0)</f>
        <v>#N/A</v>
      </c>
      <c r="G199" s="65" t="str">
        <f t="shared" si="67"/>
        <v/>
      </c>
      <c r="H199" s="4" t="str">
        <f>IF(G199="I",$K199,IF(G199="II",$K199-SUM(H$8:H198),IF(G199="III",$K199-SUM(H$8:H198),IF(G199="IV",$K199-SUM(H$8:H198),IF(G199="V",1-SUM(H$8:H198)," ")))))</f>
        <v xml:space="preserve"> </v>
      </c>
      <c r="I199" s="66" t="str">
        <f t="shared" si="68"/>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-151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-151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-152</v>
      </c>
      <c r="F200" s="120" t="e">
        <f>VLOOKUP(C200,Blad1!$A:$C,3,0)</f>
        <v>#N/A</v>
      </c>
      <c r="G200" s="65" t="str">
        <f t="shared" si="67"/>
        <v/>
      </c>
      <c r="H200" s="4" t="str">
        <f>IF(G200="I",$K200,IF(G200="II",$K200-SUM(H$8:H199),IF(G200="III",$K200-SUM(H$8:H199),IF(G200="IV",$K200-SUM(H$8:H199),IF(G200="V",1-SUM(H$8:H199)," ")))))</f>
        <v xml:space="preserve"> </v>
      </c>
      <c r="I200" s="66" t="str">
        <f t="shared" si="68"/>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3">C200</f>
        <v>-152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-152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-153</v>
      </c>
      <c r="F201" s="120" t="e">
        <f>VLOOKUP(C201,Blad1!$A:$C,3,0)</f>
        <v>#N/A</v>
      </c>
      <c r="H201" s="4" t="str">
        <f>IF(G201="I",$K201,IF(G201="II",$K201-SUM(H$8:H200),IF(G201="III",$K201-SUM(H$8:H200),IF(G201="IV",$K201-SUM(H$8:H200),IF(G201="V",1-SUM(H$8:H200)," ")))))</f>
        <v xml:space="preserve"> </v>
      </c>
      <c r="I201" s="66" t="str">
        <f t="shared" si="68"/>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3"/>
        <v>-153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-153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-154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-154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-154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-155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-155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-155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-156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-156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-156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-157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-157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-157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-158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-158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-158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-159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-159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-159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-160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si="86"/>
        <v/>
      </c>
      <c r="S208" s="12">
        <f t="shared" si="73"/>
        <v>-160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-160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-161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6"/>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-162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6"/>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-163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6"/>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-164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6"/>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-165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6"/>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-166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6"/>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-167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6"/>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-168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-169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-170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-171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-172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-173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-174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-175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-176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-177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-178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-179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-180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-181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-182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-183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-184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-185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-186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-187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-188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-189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6"/>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6"/>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6"/>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6"/>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6"/>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6"/>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6"/>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6"/>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6"/>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6"/>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6"/>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6"/>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435" priority="48" stopIfTrue="1" operator="lessThanOrEqual">
      <formula>0</formula>
    </cfRule>
  </conditionalFormatting>
  <conditionalFormatting sqref="AT18:AV22">
    <cfRule type="cellIs" dxfId="434" priority="49" stopIfTrue="1" operator="lessThanOrEqual">
      <formula>0</formula>
    </cfRule>
  </conditionalFormatting>
  <conditionalFormatting sqref="AW18:AZ22">
    <cfRule type="cellIs" dxfId="433" priority="50" stopIfTrue="1" operator="lessThanOrEqual">
      <formula>0</formula>
    </cfRule>
  </conditionalFormatting>
  <conditionalFormatting sqref="K8:K65533">
    <cfRule type="expression" dxfId="432" priority="51" stopIfTrue="1">
      <formula>OR($C8&lt;0,AND($C8=$Y8,$B8=$Y8))</formula>
    </cfRule>
    <cfRule type="expression" dxfId="431" priority="52" stopIfTrue="1">
      <formula>SUM($U8:$X8)&gt;0</formula>
    </cfRule>
    <cfRule type="expression" dxfId="430" priority="53" stopIfTrue="1">
      <formula>$D8=0</formula>
    </cfRule>
  </conditionalFormatting>
  <conditionalFormatting sqref="L8:M65533">
    <cfRule type="expression" dxfId="429" priority="54" stopIfTrue="1">
      <formula>SUM($U8:$X8)&gt;1</formula>
    </cfRule>
  </conditionalFormatting>
  <conditionalFormatting sqref="B8:B65536">
    <cfRule type="expression" dxfId="428" priority="58" stopIfTrue="1">
      <formula>$B8&gt;0</formula>
    </cfRule>
    <cfRule type="cellIs" dxfId="427" priority="59" stopIfTrue="1" operator="equal">
      <formula>0</formula>
    </cfRule>
  </conditionalFormatting>
  <conditionalFormatting sqref="K65535:K65536">
    <cfRule type="expression" dxfId="426" priority="60" stopIfTrue="1">
      <formula>OR($C65535&lt;0,AND($C65535=$Y65535,$B65535=$Y65535))</formula>
    </cfRule>
    <cfRule type="expression" dxfId="425" priority="61" stopIfTrue="1">
      <formula>SUM($U65535:$X65537)&gt;0</formula>
    </cfRule>
    <cfRule type="expression" dxfId="424" priority="62" stopIfTrue="1">
      <formula>$D65535=0</formula>
    </cfRule>
  </conditionalFormatting>
  <conditionalFormatting sqref="K65534">
    <cfRule type="expression" dxfId="423" priority="63" stopIfTrue="1">
      <formula>OR($C65534&lt;0,AND($C65534=$Y65534,$B65534=$Y65534))</formula>
    </cfRule>
    <cfRule type="expression" dxfId="422" priority="64" stopIfTrue="1">
      <formula>SUM($U65534:$X65536)&gt;0</formula>
    </cfRule>
    <cfRule type="expression" dxfId="421" priority="65" stopIfTrue="1">
      <formula>$D65534=0</formula>
    </cfRule>
  </conditionalFormatting>
  <conditionalFormatting sqref="L65535:M65536">
    <cfRule type="expression" dxfId="420" priority="66" stopIfTrue="1">
      <formula>OR($C65535&lt;0,AND($C65535=$Y65535,$B65535=$Y65535))</formula>
    </cfRule>
    <cfRule type="expression" dxfId="419" priority="67" stopIfTrue="1">
      <formula>SUM($U65535:$X65537)&gt;1</formula>
    </cfRule>
  </conditionalFormatting>
  <conditionalFormatting sqref="L65534:M65534">
    <cfRule type="expression" dxfId="418" priority="68" stopIfTrue="1">
      <formula>OR($C65534&lt;0,AND($C65534=$Y65534,$B65534=$Y65534))</formula>
    </cfRule>
    <cfRule type="expression" dxfId="417" priority="69" stopIfTrue="1">
      <formula>SUM($U65534:$X65536)&gt;1</formula>
    </cfRule>
  </conditionalFormatting>
  <conditionalFormatting sqref="N8:P65536">
    <cfRule type="expression" dxfId="416" priority="70" stopIfTrue="1">
      <formula>OR($O8="Plus",$O8="Basis",$O8="Breedte")</formula>
    </cfRule>
  </conditionalFormatting>
  <conditionalFormatting sqref="A8:A272">
    <cfRule type="expression" dxfId="415" priority="45" stopIfTrue="1">
      <formula>OR($C8&lt;-50,AND($C8=$AJ8,$A8=$AJ8))</formula>
    </cfRule>
    <cfRule type="expression" dxfId="414" priority="46" stopIfTrue="1">
      <formula>$A8&gt;0</formula>
    </cfRule>
    <cfRule type="cellIs" dxfId="413" priority="47" stopIfTrue="1" operator="equal">
      <formula>0</formula>
    </cfRule>
  </conditionalFormatting>
  <conditionalFormatting sqref="C8:C65536 G8:H65536">
    <cfRule type="expression" dxfId="412" priority="57" stopIfTrue="1">
      <formula>$B8&gt;0</formula>
    </cfRule>
  </conditionalFormatting>
  <conditionalFormatting sqref="I8:J65536">
    <cfRule type="expression" dxfId="411" priority="56" stopIfTrue="1">
      <formula>$A8&gt;0</formula>
    </cfRule>
  </conditionalFormatting>
  <conditionalFormatting sqref="AR25">
    <cfRule type="cellIs" dxfId="410" priority="43" operator="equal">
      <formula>0</formula>
    </cfRule>
  </conditionalFormatting>
  <conditionalFormatting sqref="AR27">
    <cfRule type="cellIs" dxfId="409" priority="42" operator="equal">
      <formula>0</formula>
    </cfRule>
  </conditionalFormatting>
  <conditionalFormatting sqref="AR29">
    <cfRule type="cellIs" dxfId="408" priority="41" operator="equal">
      <formula>0</formula>
    </cfRule>
  </conditionalFormatting>
  <conditionalFormatting sqref="AQ26">
    <cfRule type="containsErrors" dxfId="407" priority="71">
      <formula>ISERROR(AQ26)</formula>
    </cfRule>
  </conditionalFormatting>
  <conditionalFormatting sqref="AQ28">
    <cfRule type="containsErrors" dxfId="406" priority="40">
      <formula>ISERROR(AQ28)</formula>
    </cfRule>
  </conditionalFormatting>
  <conditionalFormatting sqref="AQ30">
    <cfRule type="containsErrors" dxfId="405" priority="39">
      <formula>ISERROR(AQ30)</formula>
    </cfRule>
  </conditionalFormatting>
  <conditionalFormatting sqref="AR25">
    <cfRule type="cellIs" dxfId="404" priority="38" operator="equal">
      <formula>0</formula>
    </cfRule>
  </conditionalFormatting>
  <conditionalFormatting sqref="AR27">
    <cfRule type="cellIs" dxfId="403" priority="37" operator="equal">
      <formula>0</formula>
    </cfRule>
  </conditionalFormatting>
  <conditionalFormatting sqref="AR29">
    <cfRule type="cellIs" dxfId="402" priority="36" operator="equal">
      <formula>0</formula>
    </cfRule>
  </conditionalFormatting>
  <conditionalFormatting sqref="AQ26">
    <cfRule type="containsErrors" dxfId="401" priority="35">
      <formula>ISERROR(AQ26)</formula>
    </cfRule>
  </conditionalFormatting>
  <conditionalFormatting sqref="AQ28">
    <cfRule type="containsErrors" dxfId="400" priority="34">
      <formula>ISERROR(AQ28)</formula>
    </cfRule>
  </conditionalFormatting>
  <conditionalFormatting sqref="AQ30">
    <cfRule type="containsErrors" dxfId="399" priority="33">
      <formula>ISERROR(AQ30)</formula>
    </cfRule>
  </conditionalFormatting>
  <conditionalFormatting sqref="AR25">
    <cfRule type="cellIs" dxfId="398" priority="32" operator="equal">
      <formula>0</formula>
    </cfRule>
  </conditionalFormatting>
  <conditionalFormatting sqref="AR27">
    <cfRule type="cellIs" dxfId="397" priority="31" operator="equal">
      <formula>0</formula>
    </cfRule>
  </conditionalFormatting>
  <conditionalFormatting sqref="AR29">
    <cfRule type="cellIs" dxfId="396" priority="30" operator="equal">
      <formula>0</formula>
    </cfRule>
  </conditionalFormatting>
  <conditionalFormatting sqref="AQ26">
    <cfRule type="containsErrors" dxfId="395" priority="29">
      <formula>ISERROR(AQ26)</formula>
    </cfRule>
  </conditionalFormatting>
  <conditionalFormatting sqref="AQ28">
    <cfRule type="containsErrors" dxfId="394" priority="28">
      <formula>ISERROR(AQ28)</formula>
    </cfRule>
  </conditionalFormatting>
  <conditionalFormatting sqref="AQ30">
    <cfRule type="containsErrors" dxfId="393" priority="27">
      <formula>ISERROR(AQ30)</formula>
    </cfRule>
  </conditionalFormatting>
  <conditionalFormatting sqref="AR25">
    <cfRule type="cellIs" dxfId="392" priority="26" operator="equal">
      <formula>0</formula>
    </cfRule>
  </conditionalFormatting>
  <conditionalFormatting sqref="AR27">
    <cfRule type="cellIs" dxfId="391" priority="25" operator="equal">
      <formula>0</formula>
    </cfRule>
  </conditionalFormatting>
  <conditionalFormatting sqref="AR29">
    <cfRule type="cellIs" dxfId="390" priority="24" operator="equal">
      <formula>0</formula>
    </cfRule>
  </conditionalFormatting>
  <conditionalFormatting sqref="AQ26">
    <cfRule type="containsErrors" dxfId="389" priority="23">
      <formula>ISERROR(AQ26)</formula>
    </cfRule>
  </conditionalFormatting>
  <conditionalFormatting sqref="AQ28">
    <cfRule type="containsErrors" dxfId="388" priority="22">
      <formula>ISERROR(AQ28)</formula>
    </cfRule>
  </conditionalFormatting>
  <conditionalFormatting sqref="AQ30">
    <cfRule type="containsErrors" dxfId="387" priority="21">
      <formula>ISERROR(AQ30)</formula>
    </cfRule>
  </conditionalFormatting>
  <conditionalFormatting sqref="AR25">
    <cfRule type="cellIs" dxfId="386" priority="20" operator="equal">
      <formula>0</formula>
    </cfRule>
  </conditionalFormatting>
  <conditionalFormatting sqref="AR27">
    <cfRule type="cellIs" dxfId="385" priority="19" operator="equal">
      <formula>0</formula>
    </cfRule>
  </conditionalFormatting>
  <conditionalFormatting sqref="AR29">
    <cfRule type="cellIs" dxfId="384" priority="18" operator="equal">
      <formula>0</formula>
    </cfRule>
  </conditionalFormatting>
  <conditionalFormatting sqref="AQ26">
    <cfRule type="containsErrors" dxfId="383" priority="17">
      <formula>ISERROR(AQ26)</formula>
    </cfRule>
  </conditionalFormatting>
  <conditionalFormatting sqref="AQ28">
    <cfRule type="containsErrors" dxfId="382" priority="16">
      <formula>ISERROR(AQ28)</formula>
    </cfRule>
  </conditionalFormatting>
  <conditionalFormatting sqref="AQ30">
    <cfRule type="containsErrors" dxfId="381" priority="15">
      <formula>ISERROR(AQ30)</formula>
    </cfRule>
  </conditionalFormatting>
  <conditionalFormatting sqref="AR25">
    <cfRule type="cellIs" dxfId="380" priority="14" operator="equal">
      <formula>0</formula>
    </cfRule>
  </conditionalFormatting>
  <conditionalFormatting sqref="AR27">
    <cfRule type="cellIs" dxfId="379" priority="13" operator="equal">
      <formula>0</formula>
    </cfRule>
  </conditionalFormatting>
  <conditionalFormatting sqref="AR29">
    <cfRule type="cellIs" dxfId="378" priority="12" operator="equal">
      <formula>0</formula>
    </cfRule>
  </conditionalFormatting>
  <conditionalFormatting sqref="AQ26">
    <cfRule type="containsErrors" dxfId="377" priority="11">
      <formula>ISERROR(AQ26)</formula>
    </cfRule>
  </conditionalFormatting>
  <conditionalFormatting sqref="AQ28">
    <cfRule type="containsErrors" dxfId="376" priority="10">
      <formula>ISERROR(AQ28)</formula>
    </cfRule>
  </conditionalFormatting>
  <conditionalFormatting sqref="AQ30">
    <cfRule type="containsErrors" dxfId="375" priority="9">
      <formula>ISERROR(AQ30)</formula>
    </cfRule>
  </conditionalFormatting>
  <conditionalFormatting sqref="F8:F201">
    <cfRule type="expression" dxfId="374" priority="55">
      <formula>$D8=0</formula>
    </cfRule>
  </conditionalFormatting>
  <conditionalFormatting sqref="AT10:AV15 AZ15:BB15">
    <cfRule type="cellIs" dxfId="373" priority="8" stopIfTrue="1" operator="lessThanOrEqual">
      <formula>0</formula>
    </cfRule>
  </conditionalFormatting>
  <conditionalFormatting sqref="AT18:AV22 AT26:AV30">
    <cfRule type="cellIs" dxfId="372" priority="7" stopIfTrue="1" operator="lessThanOrEqual">
      <formula>0</formula>
    </cfRule>
  </conditionalFormatting>
  <conditionalFormatting sqref="AY26:BB30 AY18:BB22">
    <cfRule type="cellIs" dxfId="371" priority="6" stopIfTrue="1" operator="lessThanOrEqual">
      <formula>0</formula>
    </cfRule>
  </conditionalFormatting>
  <conditionalFormatting sqref="AR32 AR34 AR36">
    <cfRule type="cellIs" dxfId="370" priority="5" operator="equal">
      <formula>0</formula>
    </cfRule>
  </conditionalFormatting>
  <conditionalFormatting sqref="AQ33 AQ35 AQ37">
    <cfRule type="containsErrors" dxfId="369" priority="4">
      <formula>ISERROR(AQ33)</formula>
    </cfRule>
  </conditionalFormatting>
  <conditionalFormatting sqref="A8:P65536">
    <cfRule type="expression" dxfId="368" priority="44" stopIfTrue="1">
      <formula>OR($C8&lt;-40,AND($C8=$Y8,$B8=$Y8))</formula>
    </cfRule>
  </conditionalFormatting>
  <conditionalFormatting sqref="AW15:AY15">
    <cfRule type="cellIs" dxfId="367" priority="2" stopIfTrue="1" operator="lessThanOrEqual">
      <formula>0</formula>
    </cfRule>
  </conditionalFormatting>
  <conditionalFormatting sqref="AW15:AY15">
    <cfRule type="cellIs" dxfId="36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44</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40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74</v>
      </c>
    </row>
    <row r="8" spans="1:54" ht="12" customHeight="1" thickTop="1" x14ac:dyDescent="0.15">
      <c r="A8" s="5">
        <f t="shared" ref="A8:A71" si="0">IF(I8="A",25,IF(I8="B",25,IF(I8="C",25,IF(I8="D",15,IF(I8="E",10,0)))))</f>
        <v>0</v>
      </c>
      <c r="B8" s="5">
        <f t="shared" ref="B8:B71" si="1">IF(G8="I",20,IF(G8="II",20,IF(G8="III",20,IF(G8="IV",20,IF(G8="V",20,0)))))</f>
        <v>0</v>
      </c>
      <c r="C8" s="14">
        <f>C5</f>
        <v>40</v>
      </c>
      <c r="F8" s="304">
        <f>VLOOKUP(C8,Blad1!$A:$D,4,0)</f>
        <v>223</v>
      </c>
      <c r="G8" s="65" t="str">
        <f>IF(C8=30,"I",IF(C8=22,"II",IF(C8=16,"III",IF(C8=8,"IV",IF(C8=-30,"V","")))))</f>
        <v/>
      </c>
      <c r="H8" s="4" t="str">
        <f>IF(G8="I",$K8,IF(G8="II",$K8-SUM(H7:H$8),IF(G8="III",$K8-SUM(H7:H$8),IF(G8="IV",$K8-SUM(H7:H$8),IF(G8="V",1-SUM(H7:H$8)," ")))))</f>
        <v xml:space="preserve"> </v>
      </c>
      <c r="I8" s="66" t="str">
        <f>IF(C8=24,"A",IF(C8=14,"B",IF(C8=3,"C",IF(C8=-5,"D",IF(C8=-30,"E","")))))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223</v>
      </c>
      <c r="S8" s="12">
        <f t="shared" ref="S8:S71" si="4">C8</f>
        <v>40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40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39</v>
      </c>
      <c r="E9" s="56"/>
      <c r="F9" s="304">
        <f>VLOOKUP(C9,Blad1!$A:$D,4,0)</f>
        <v>222</v>
      </c>
      <c r="G9" s="65" t="str">
        <f t="shared" ref="G9:G72" si="17">IF(C9=30,"I",IF(C9=22,"II",IF(C9=16,"III",IF(C9=8,"IV",IF(C9=-30,"V","")))))</f>
        <v/>
      </c>
      <c r="H9" s="4" t="str">
        <f>IF(G9="I",$K9,IF(G9="II",$K9-SUM(H8:H$8),IF(G9="III",$K9-SUM(H8:H$8),IF(G9="IV",$K9-SUM(H8:H$8),IF(G9="V",1-SUM(H8:H$8)," ")))))</f>
        <v xml:space="preserve"> </v>
      </c>
      <c r="I9" s="66" t="str">
        <f t="shared" ref="I9:I72" si="18">IF(C9=24,"A",IF(C9=14,"B",IF(C9=3,"C",IF(C9=-5,"D",IF(C9=-30,"E","")))))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222</v>
      </c>
      <c r="S9" s="12">
        <f t="shared" si="4"/>
        <v>39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39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38</v>
      </c>
      <c r="E10" s="56"/>
      <c r="F10" s="304">
        <f>VLOOKUP(C10,Blad1!$A:$D,4,0)</f>
        <v>221</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221</v>
      </c>
      <c r="S10" s="12">
        <f t="shared" si="4"/>
        <v>38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38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30</v>
      </c>
      <c r="AT10" s="114">
        <f>AU10*AT$14</f>
        <v>0</v>
      </c>
      <c r="AU10" s="115">
        <f>AV10</f>
        <v>0</v>
      </c>
      <c r="AV10" s="118">
        <f>IF($U3=0,0,VLOOKUP("I",$G:$S,5,FALSE))</f>
        <v>0</v>
      </c>
    </row>
    <row r="11" spans="1:54" ht="12" customHeight="1" x14ac:dyDescent="0.15">
      <c r="A11" s="5">
        <f t="shared" si="0"/>
        <v>0</v>
      </c>
      <c r="B11" s="5">
        <f t="shared" si="1"/>
        <v>0</v>
      </c>
      <c r="C11" s="14">
        <f t="shared" si="16"/>
        <v>37</v>
      </c>
      <c r="E11" s="56"/>
      <c r="F11" s="304">
        <f>VLOOKUP(C11,Blad1!$A:$D,4,0)</f>
        <v>220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220</v>
      </c>
      <c r="S11" s="12">
        <f t="shared" si="4"/>
        <v>37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37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8</v>
      </c>
      <c r="AT11" s="114">
        <f>AU11*AT$14</f>
        <v>0</v>
      </c>
      <c r="AU11" s="115">
        <f>AV11-AV10</f>
        <v>0</v>
      </c>
      <c r="AV11" s="118">
        <f>IF($U4=0,0,VLOOKUP("IV",$G:$S,5,FALSE))</f>
        <v>0</v>
      </c>
    </row>
    <row r="12" spans="1:54" ht="12" customHeight="1" x14ac:dyDescent="0.15">
      <c r="A12" s="5">
        <f t="shared" si="0"/>
        <v>0</v>
      </c>
      <c r="B12" s="5">
        <f t="shared" si="1"/>
        <v>0</v>
      </c>
      <c r="C12" s="14">
        <f t="shared" si="16"/>
        <v>36</v>
      </c>
      <c r="E12" s="56"/>
      <c r="F12" s="304">
        <f>VLOOKUP(C12,Blad1!$A:$D,4,0)</f>
        <v>219</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219</v>
      </c>
      <c r="S12" s="12">
        <f t="shared" si="4"/>
        <v>36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36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35</v>
      </c>
      <c r="E13" s="56"/>
      <c r="F13" s="304">
        <f>VLOOKUP(C13,Blad1!$A:$D,4,0)</f>
        <v>218</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218</v>
      </c>
      <c r="S13" s="12">
        <f t="shared" si="4"/>
        <v>35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35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34</v>
      </c>
      <c r="E14" s="56"/>
      <c r="F14" s="304">
        <f>VLOOKUP(C14,Blad1!$A:$D,4,0)</f>
        <v>217</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217</v>
      </c>
      <c r="S14" s="12">
        <f t="shared" si="4"/>
        <v>34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34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33</v>
      </c>
      <c r="F15" s="304">
        <f>VLOOKUP(C15,Blad1!$A:$D,4,0)</f>
        <v>216</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216</v>
      </c>
      <c r="S15" s="12">
        <f t="shared" si="4"/>
        <v>33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33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32</v>
      </c>
      <c r="E16" s="56"/>
      <c r="F16" s="304">
        <f>VLOOKUP(C16,Blad1!$A:$D,4,0)</f>
        <v>215</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215</v>
      </c>
      <c r="S16" s="12">
        <f t="shared" si="4"/>
        <v>32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32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31</v>
      </c>
      <c r="F17" s="304">
        <f>VLOOKUP(C17,Blad1!$A:$D,4,0)</f>
        <v>214</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214</v>
      </c>
      <c r="S17" s="12">
        <f t="shared" si="4"/>
        <v>31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31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20</v>
      </c>
      <c r="C18" s="14">
        <f t="shared" si="16"/>
        <v>30</v>
      </c>
      <c r="E18" s="56"/>
      <c r="F18" s="304">
        <f>VLOOKUP(C18,Blad1!$A:$D,4,0)</f>
        <v>213</v>
      </c>
      <c r="G18" s="65" t="str">
        <f t="shared" si="17"/>
        <v>I</v>
      </c>
      <c r="H18" s="4">
        <f>IF(G18="I",$K18,IF(G18="II",$K18-SUM(H$8:H17),IF(G18="III",$K18-SUM(H$8:H17),IF(G18="IV",$K18-SUM(H$8:H17),IF(G18="V",1-SUM(H$8:H17)," ")))))</f>
        <v>0</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213</v>
      </c>
      <c r="S18" s="12">
        <f t="shared" si="4"/>
        <v>30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30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29</v>
      </c>
      <c r="F19" s="304">
        <f>VLOOKUP(C19,Blad1!$A:$D,4,0)</f>
        <v>212</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212</v>
      </c>
      <c r="S19" s="12">
        <f t="shared" si="4"/>
        <v>29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28</v>
      </c>
      <c r="F20" s="304">
        <f>VLOOKUP(C20,Blad1!$A:$D,4,0)</f>
        <v>211</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211</v>
      </c>
      <c r="S20" s="12">
        <f t="shared" si="4"/>
        <v>28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27</v>
      </c>
      <c r="E21" s="56"/>
      <c r="F21" s="304">
        <f>VLOOKUP(C21,Blad1!$A:$D,4,0)</f>
        <v>210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210</v>
      </c>
      <c r="S21" s="12">
        <f t="shared" si="4"/>
        <v>27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26</v>
      </c>
      <c r="E22" s="56"/>
      <c r="F22" s="304">
        <f>VLOOKUP(C22,Blad1!$A:$D,4,0)</f>
        <v>209</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209</v>
      </c>
      <c r="S22" s="12">
        <f t="shared" si="4"/>
        <v>26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25</v>
      </c>
      <c r="E23" s="56"/>
      <c r="F23" s="304">
        <f>VLOOKUP(C23,Blad1!$A:$D,4,0)</f>
        <v>208</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208</v>
      </c>
      <c r="S23" s="12">
        <f t="shared" si="4"/>
        <v>25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25</v>
      </c>
      <c r="B24" s="5">
        <f t="shared" si="1"/>
        <v>0</v>
      </c>
      <c r="C24" s="14">
        <f t="shared" si="16"/>
        <v>24</v>
      </c>
      <c r="F24" s="304">
        <f>VLOOKUP(C24,Blad1!$A:$D,4,0)</f>
        <v>206</v>
      </c>
      <c r="G24" s="65" t="str">
        <f t="shared" si="17"/>
        <v/>
      </c>
      <c r="H24" s="4" t="str">
        <f>IF(G24="I",$K24,IF(G24="II",$K24-SUM(H$8:H23),IF(G24="III",$K24-SUM(H$8:H23),IF(G24="IV",$K24-SUM(H$8:H23),IF(G24="V",1-SUM(H$8:H23)," ")))))</f>
        <v xml:space="preserve"> </v>
      </c>
      <c r="I24" s="66" t="str">
        <f t="shared" si="18"/>
        <v>A</v>
      </c>
      <c r="J24" s="43">
        <f>IF(I24="A",$K24,IF(I24="B",$K24-SUM(J$8:J23),IF(I24="C",$K24-SUM(J$8:J23),IF(I24="D",$K24-SUM(J$8:J23),IF(I24="E",1-SUM(J$8:J23)," ")))))</f>
        <v>0</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206</v>
      </c>
      <c r="S24" s="12">
        <f t="shared" si="4"/>
        <v>24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24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23</v>
      </c>
      <c r="E25" s="56"/>
      <c r="F25" s="304">
        <f>VLOOKUP(C25,Blad1!$A:$D,4,0)</f>
        <v>205</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205</v>
      </c>
      <c r="S25" s="12">
        <f t="shared" si="4"/>
        <v>23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23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20</v>
      </c>
      <c r="C26" s="14">
        <f t="shared" si="16"/>
        <v>22</v>
      </c>
      <c r="F26" s="304">
        <f>VLOOKUP(C26,Blad1!$A:$D,4,0)</f>
        <v>204</v>
      </c>
      <c r="G26" s="65" t="str">
        <f t="shared" si="17"/>
        <v>II</v>
      </c>
      <c r="H26" s="4">
        <f>IF(G26="I",$K26,IF(G26="II",$K26-SUM(H$8:H25),IF(G26="III",$K26-SUM(H$8:H25),IF(G26="IV",$K26-SUM(H$8:H25),IF(G26="V",1-SUM(H$8:H25)," ")))))</f>
        <v>0</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204</v>
      </c>
      <c r="S26" s="12">
        <f t="shared" si="4"/>
        <v>22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22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21</v>
      </c>
      <c r="F27" s="304">
        <f>VLOOKUP(C27,Blad1!$A:$D,4,0)</f>
        <v>203</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203</v>
      </c>
      <c r="S27" s="12">
        <f t="shared" si="4"/>
        <v>21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21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20</v>
      </c>
      <c r="F28" s="304">
        <f>VLOOKUP(C28,Blad1!$A:$D,4,0)</f>
        <v>201</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201</v>
      </c>
      <c r="S28" s="12">
        <f t="shared" si="4"/>
        <v>20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20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19</v>
      </c>
      <c r="F29" s="304">
        <f>VLOOKUP(C29,Blad1!$A:$D,4,0)</f>
        <v>200</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200</v>
      </c>
      <c r="S29" s="12">
        <f t="shared" si="4"/>
        <v>19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v>
      </c>
      <c r="E30" s="56"/>
      <c r="F30" s="304">
        <f>VLOOKUP(C30,Blad1!$A:$D,4,0)</f>
        <v>199</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199</v>
      </c>
      <c r="S30" s="12">
        <f t="shared" si="4"/>
        <v>18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17</v>
      </c>
      <c r="F31" s="304">
        <f>VLOOKUP(C31,Blad1!$A:$D,4,0)</f>
        <v>197</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197</v>
      </c>
      <c r="S31" s="12">
        <f t="shared" si="4"/>
        <v>17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20</v>
      </c>
      <c r="C32" s="14">
        <f t="shared" si="16"/>
        <v>16</v>
      </c>
      <c r="F32" s="304">
        <f>VLOOKUP(C32,Blad1!$A:$D,4,0)</f>
        <v>196</v>
      </c>
      <c r="G32" s="65" t="str">
        <f t="shared" si="17"/>
        <v>III</v>
      </c>
      <c r="H32" s="4">
        <f>IF(G32="I",$K32,IF(G32="II",$K32-SUM(H$8:H31),IF(G32="III",$K32-SUM(H$8:H31),IF(G32="IV",$K32-SUM(H$8:H31),IF(G32="V",1-SUM(H$8:H31)," ")))))</f>
        <v>0</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196</v>
      </c>
      <c r="S32" s="12">
        <f t="shared" si="4"/>
        <v>16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v>
      </c>
      <c r="F33" s="304">
        <f>VLOOKUP(C33,Blad1!$A:$D,4,0)</f>
        <v>195</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195</v>
      </c>
      <c r="S33" s="12">
        <f t="shared" si="4"/>
        <v>15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25</v>
      </c>
      <c r="B34" s="5">
        <f t="shared" si="1"/>
        <v>0</v>
      </c>
      <c r="C34" s="14">
        <f t="shared" si="16"/>
        <v>14</v>
      </c>
      <c r="F34" s="304">
        <f>VLOOKUP(C34,Blad1!$A:$D,4,0)</f>
        <v>194</v>
      </c>
      <c r="G34" s="65" t="str">
        <f t="shared" si="17"/>
        <v/>
      </c>
      <c r="H34" s="4" t="str">
        <f>IF(G34="I",$K34,IF(G34="II",$K34-SUM(H$8:H33),IF(G34="III",$K34-SUM(H$8:H33),IF(G34="IV",$K34-SUM(H$8:H33),IF(G34="V",1-SUM(H$8:H33)," ")))))</f>
        <v xml:space="preserve"> </v>
      </c>
      <c r="I34" s="66" t="str">
        <f>IF(C34=24,"A",IF(C34=14,"B",IF(C34=3,"C",IF(C34=-5,"D",IF(C34=-30,"E","")))))</f>
        <v>B</v>
      </c>
      <c r="J34" s="43">
        <f>IF(I34="A",$K34,IF(I34="B",$K34-SUM(J$8:J33),IF(I34="C",$K34-SUM(J$8:J33),IF(I34="D",$K34-SUM(J$8:J33),IF(I34="E",1-SUM(J$8:J33)," ")))))</f>
        <v>0</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194</v>
      </c>
      <c r="S34" s="12">
        <f t="shared" si="4"/>
        <v>14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v>
      </c>
      <c r="F35" s="304">
        <f>VLOOKUP(C35,Blad1!$A:$D,4,0)</f>
        <v>193</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193</v>
      </c>
      <c r="S35" s="12">
        <f t="shared" si="4"/>
        <v>13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0</v>
      </c>
      <c r="C36" s="14">
        <f t="shared" si="16"/>
        <v>12</v>
      </c>
      <c r="F36" s="304">
        <f>VLOOKUP(C36,Blad1!$A:$D,4,0)</f>
        <v>192</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192</v>
      </c>
      <c r="S36" s="12">
        <f t="shared" si="4"/>
        <v>12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11</v>
      </c>
      <c r="F37" s="304">
        <f>VLOOKUP(C37,Blad1!$A:$D,4,0)</f>
        <v>191</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191</v>
      </c>
      <c r="S37" s="12">
        <f t="shared" si="4"/>
        <v>11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0</v>
      </c>
      <c r="C38" s="14">
        <f t="shared" si="16"/>
        <v>10</v>
      </c>
      <c r="F38" s="304">
        <f>VLOOKUP(C38,Blad1!$A:$D,4,0)</f>
        <v>190</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190</v>
      </c>
      <c r="S38" s="12">
        <f t="shared" si="4"/>
        <v>10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9</v>
      </c>
      <c r="F39" s="304">
        <f>VLOOKUP(C39,Blad1!$A:$D,4,0)</f>
        <v>188</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188</v>
      </c>
      <c r="S39" s="12">
        <f t="shared" si="4"/>
        <v>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20</v>
      </c>
      <c r="C40" s="14">
        <f t="shared" si="16"/>
        <v>8</v>
      </c>
      <c r="F40" s="304">
        <f>VLOOKUP(C40,Blad1!$A:$D,4,0)</f>
        <v>187</v>
      </c>
      <c r="G40" s="65" t="str">
        <f t="shared" si="17"/>
        <v>IV</v>
      </c>
      <c r="H40" s="4">
        <f>IF(G40="I",$K40,IF(G40="II",$K40-SUM(H$8:H39),IF(G40="III",$K40-SUM(H$8:H39),IF(G40="IV",$K40-SUM(H$8:H39),IF(G40="V",1-SUM(H$8:H39)," ")))))</f>
        <v>0</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187</v>
      </c>
      <c r="S40" s="12">
        <f t="shared" si="4"/>
        <v>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7</v>
      </c>
      <c r="F41" s="304">
        <f>VLOOKUP(C41,Blad1!$A:$D,4,0)</f>
        <v>186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186</v>
      </c>
      <c r="S41" s="12">
        <f t="shared" si="4"/>
        <v>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6</v>
      </c>
      <c r="F42" s="304">
        <f>VLOOKUP(C42,Blad1!$A:$D,4,0)</f>
        <v>185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185</v>
      </c>
      <c r="S42" s="12">
        <f t="shared" si="4"/>
        <v>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5</v>
      </c>
      <c r="F43" s="304">
        <f>VLOOKUP(C43,Blad1!$A:$D,4,0)</f>
        <v>184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184</v>
      </c>
      <c r="S43" s="12">
        <f t="shared" si="4"/>
        <v>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4</v>
      </c>
      <c r="F44" s="304">
        <f>VLOOKUP(C44,Blad1!$A:$D,4,0)</f>
        <v>183</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183</v>
      </c>
      <c r="S44" s="12">
        <f t="shared" si="4"/>
        <v>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25</v>
      </c>
      <c r="B45" s="5">
        <f t="shared" si="1"/>
        <v>0</v>
      </c>
      <c r="C45" s="14">
        <f t="shared" si="16"/>
        <v>3</v>
      </c>
      <c r="F45" s="304">
        <f>VLOOKUP(C45,Blad1!$A:$D,4,0)</f>
        <v>182</v>
      </c>
      <c r="G45" s="65" t="str">
        <f t="shared" si="17"/>
        <v/>
      </c>
      <c r="H45" s="4" t="str">
        <f>IF(G45="I",$K45,IF(G45="II",$K45-SUM(H$8:H44),IF(G45="III",$K45-SUM(H$8:H44),IF(G45="IV",$K45-SUM(H$8:H44),IF(G45="V",1-SUM(H$8:H44)," ")))))</f>
        <v xml:space="preserve"> </v>
      </c>
      <c r="I45" s="66" t="str">
        <f t="shared" si="18"/>
        <v>C</v>
      </c>
      <c r="J45" s="43">
        <f>IF(I45="A",$K45,IF(I45="B",$K45-SUM(J$8:J44),IF(I45="C",$K45-SUM(J$8:J44),IF(I45="D",$K45-SUM(J$8:J44),IF(I45="E",1-SUM(J$8:J44)," ")))))</f>
        <v>0</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182</v>
      </c>
      <c r="S45" s="12">
        <f t="shared" si="4"/>
        <v>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2</v>
      </c>
      <c r="F46" s="304">
        <f>VLOOKUP(C46,Blad1!$A:$D,4,0)</f>
        <v>181</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181</v>
      </c>
      <c r="S46" s="12">
        <f t="shared" si="4"/>
        <v>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v>
      </c>
      <c r="F47" s="304">
        <f>VLOOKUP(C47,Blad1!$A:$D,4,0)</f>
        <v>180</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180</v>
      </c>
      <c r="S47" s="12">
        <f t="shared" si="4"/>
        <v>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0</v>
      </c>
      <c r="F48" s="304">
        <f>VLOOKUP(C48,Blad1!$A:$D,4,0)</f>
        <v>179</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179</v>
      </c>
      <c r="S48" s="12">
        <f t="shared" si="4"/>
        <v>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v>
      </c>
      <c r="F49" s="304">
        <f>VLOOKUP(C49,Blad1!$A:$D,4,0)</f>
        <v>178</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178</v>
      </c>
      <c r="S49" s="12">
        <f t="shared" si="4"/>
        <v>-1</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v>
      </c>
      <c r="F50" s="304">
        <f>VLOOKUP(C50,Blad1!$A:$D,4,0)</f>
        <v>177</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177</v>
      </c>
      <c r="S50" s="12">
        <f t="shared" si="4"/>
        <v>-2</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-3</v>
      </c>
      <c r="F51" s="304">
        <f>VLOOKUP(C51,Blad1!$A:$D,4,0)</f>
        <v>176</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176</v>
      </c>
      <c r="S51" s="12">
        <f t="shared" si="4"/>
        <v>-3</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-3</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v>
      </c>
      <c r="F52" s="304">
        <f>VLOOKUP(C52,Blad1!$A:$D,4,0)</f>
        <v>174</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174</v>
      </c>
      <c r="S52" s="12">
        <f t="shared" si="4"/>
        <v>-4</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15</v>
      </c>
      <c r="B53" s="5">
        <f t="shared" si="1"/>
        <v>0</v>
      </c>
      <c r="C53" s="14">
        <f t="shared" si="16"/>
        <v>-5</v>
      </c>
      <c r="F53" s="304">
        <f>VLOOKUP(C53,Blad1!$A:$D,4,0)</f>
        <v>173</v>
      </c>
      <c r="G53" s="65" t="str">
        <f t="shared" si="17"/>
        <v/>
      </c>
      <c r="H53" s="4" t="str">
        <f>IF(G53="I",$K53,IF(G53="II",$K53-SUM(H$8:H52),IF(G53="III",$K53-SUM(H$8:H52),IF(G53="IV",$K53-SUM(H$8:H52),IF(G53="V",1-SUM(H$8:H52)," ")))))</f>
        <v xml:space="preserve"> </v>
      </c>
      <c r="I53" s="66" t="str">
        <f t="shared" si="18"/>
        <v>D</v>
      </c>
      <c r="J53" s="43">
        <f>IF(I53="A",$K53,IF(I53="B",$K53-SUM(J$8:J52),IF(I53="C",$K53-SUM(J$8:J52),IF(I53="D",$K53-SUM(J$8:J52),IF(I53="E",1-SUM(J$8:J52)," ")))))</f>
        <v>0</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173</v>
      </c>
      <c r="S53" s="12">
        <f t="shared" si="4"/>
        <v>-5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-6</v>
      </c>
      <c r="F54" s="304">
        <f>VLOOKUP(C54,Blad1!$A:$D,4,0)</f>
        <v>172</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172</v>
      </c>
      <c r="S54" s="12">
        <f t="shared" si="4"/>
        <v>-6</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-6</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-7</v>
      </c>
      <c r="F55" s="304">
        <f>VLOOKUP(C55,Blad1!$A:$D,4,0)</f>
        <v>171</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171</v>
      </c>
      <c r="S55" s="12">
        <f t="shared" si="4"/>
        <v>-7</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-7</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-8</v>
      </c>
      <c r="F56" s="304">
        <f>VLOOKUP(C56,Blad1!$A:$D,4,0)</f>
        <v>170</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170</v>
      </c>
      <c r="S56" s="12">
        <f t="shared" si="4"/>
        <v>-8</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-8</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-9</v>
      </c>
      <c r="F57" s="304">
        <f>VLOOKUP(C57,Blad1!$A:$D,4,0)</f>
        <v>169</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169</v>
      </c>
      <c r="S57" s="12">
        <f t="shared" si="4"/>
        <v>-9</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-9</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-10</v>
      </c>
      <c r="F58" s="304">
        <f>VLOOKUP(C58,Blad1!$A:$D,4,0)</f>
        <v>168</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168</v>
      </c>
      <c r="S58" s="12">
        <f t="shared" si="4"/>
        <v>-10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-11</v>
      </c>
      <c r="F59" s="304">
        <f>VLOOKUP(C59,Blad1!$A:$D,4,0)</f>
        <v>167</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167</v>
      </c>
      <c r="S59" s="12">
        <f t="shared" si="4"/>
        <v>-11</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-11</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v>
      </c>
      <c r="F60" s="304">
        <f>VLOOKUP(C60,Blad1!$A:$D,4,0)</f>
        <v>166</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166</v>
      </c>
      <c r="S60" s="12">
        <f t="shared" si="4"/>
        <v>-12</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v>
      </c>
      <c r="F61" s="304">
        <f>VLOOKUP(C61,Blad1!$A:$D,4,0)</f>
        <v>165</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165</v>
      </c>
      <c r="S61" s="12">
        <f t="shared" si="4"/>
        <v>-13</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-14</v>
      </c>
      <c r="F62" s="304">
        <f>VLOOKUP(C62,Blad1!$A:$D,4,0)</f>
        <v>164</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164</v>
      </c>
      <c r="S62" s="12">
        <f t="shared" si="4"/>
        <v>-14</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-14</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VLOOKUP(C63,Blad1!$A:$D,4,0)</f>
        <v>163</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163</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-16</v>
      </c>
      <c r="F64" s="304">
        <f>VLOOKUP(C64,Blad1!$A:$D,4,0)</f>
        <v>162</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162</v>
      </c>
      <c r="S64" s="12">
        <f t="shared" si="4"/>
        <v>-16</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-16</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-17</v>
      </c>
      <c r="F65" s="304">
        <f>VLOOKUP(C65,Blad1!$A:$D,4,0)</f>
        <v>161</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161</v>
      </c>
      <c r="S65" s="12">
        <f t="shared" si="4"/>
        <v>-17</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-17</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-18</v>
      </c>
      <c r="F66" s="304">
        <f>VLOOKUP(C66,Blad1!$A:$D,4,0)</f>
        <v>160</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160</v>
      </c>
      <c r="S66" s="12">
        <f t="shared" si="4"/>
        <v>-18</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-18</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-19</v>
      </c>
      <c r="F67" s="304">
        <f>VLOOKUP(C67,Blad1!$A:$D,4,0)</f>
        <v>159</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159</v>
      </c>
      <c r="S67" s="12">
        <f t="shared" si="4"/>
        <v>-19</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-19</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-20</v>
      </c>
      <c r="F68" s="304">
        <f>VLOOKUP(C68,Blad1!$A:$D,4,0)</f>
        <v>158</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158</v>
      </c>
      <c r="S68" s="12">
        <f t="shared" si="4"/>
        <v>-20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-20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-21</v>
      </c>
      <c r="F69" s="304">
        <f>VLOOKUP(C69,Blad1!$A:$D,4,0)</f>
        <v>157</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157</v>
      </c>
      <c r="S69" s="12">
        <f t="shared" si="4"/>
        <v>-21</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-21</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-22</v>
      </c>
      <c r="F70" s="304">
        <f>VLOOKUP(C70,Blad1!$A:$D,4,0)</f>
        <v>156</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156</v>
      </c>
      <c r="S70" s="12">
        <f t="shared" si="4"/>
        <v>-22</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-22</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-23</v>
      </c>
      <c r="F71" s="304">
        <f>VLOOKUP(C71,Blad1!$A:$D,4,0)</f>
        <v>155</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155</v>
      </c>
      <c r="S71" s="12">
        <f t="shared" si="4"/>
        <v>-23</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-23</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-24</v>
      </c>
      <c r="F72" s="304">
        <f>VLOOKUP(C72,Blad1!$A:$D,4,0)</f>
        <v>154</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154</v>
      </c>
      <c r="S72" s="12">
        <f t="shared" ref="S72:S135" si="28">C72</f>
        <v>-24</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-24</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304">
        <f>VLOOKUP(C73,Blad1!$A:$D,4,0)</f>
        <v>153</v>
      </c>
      <c r="G73" s="65" t="str">
        <f t="shared" ref="G73:G100" si="41">IF(C73=30,"I",IF(C73=22,"II",IF(C73=16,"III",IF(C73=8,"IV",IF(C73=-30,"V","")))))</f>
        <v/>
      </c>
      <c r="H73" s="4" t="str">
        <f>IF(G73="I",$K73,IF(G73="II",$K73-SUM(H$8:H72),IF(G73="III",$K73-SUM(H$8:H72),IF(G73="IV",$K73-SUM(H$8:H72),IF(G73="V",1-SUM(H$8:H72)," ")))))</f>
        <v xml:space="preserve"> </v>
      </c>
      <c r="I73" s="66" t="str">
        <f t="shared" ref="I73:I109" si="42">IF(C73=24,"A",IF(C73=14,"B",IF(C73=3,"C",IF(C73=-5,"D",IF(C73=-30,"E","")))))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153</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-26</v>
      </c>
      <c r="F74" s="304">
        <f>VLOOKUP(C74,Blad1!$A:$D,4,0)</f>
        <v>152</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152</v>
      </c>
      <c r="S74" s="12">
        <f t="shared" si="28"/>
        <v>-26</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-26</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-27</v>
      </c>
      <c r="F75" s="304">
        <f>VLOOKUP(C75,Blad1!$A:$D,4,0)</f>
        <v>151</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151</v>
      </c>
      <c r="S75" s="12">
        <f t="shared" si="28"/>
        <v>-27</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-27</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-28</v>
      </c>
      <c r="F76" s="304">
        <f>VLOOKUP(C76,Blad1!$A:$D,4,0)</f>
        <v>150</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150</v>
      </c>
      <c r="S76" s="12">
        <f t="shared" si="28"/>
        <v>-28</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-28</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-29</v>
      </c>
      <c r="F77" s="304">
        <f>VLOOKUP(C77,Blad1!$A:$D,4,0)</f>
        <v>149</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149</v>
      </c>
      <c r="S77" s="12">
        <f t="shared" si="28"/>
        <v>-29</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-29</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10</v>
      </c>
      <c r="B78" s="5">
        <f t="shared" si="25"/>
        <v>20</v>
      </c>
      <c r="C78" s="14">
        <f t="shared" si="40"/>
        <v>-30</v>
      </c>
      <c r="F78" s="304">
        <f>VLOOKUP(C78,Blad1!$A:$D,4,0)</f>
        <v>148</v>
      </c>
      <c r="G78" s="65" t="str">
        <f t="shared" si="41"/>
        <v>V</v>
      </c>
      <c r="H78" s="4">
        <f>IF(G78="I",$K78,IF(G78="II",$K78-SUM(H$8:H77),IF(G78="III",$K78-SUM(H$8:H77),IF(G78="IV",$K78-SUM(H$8:H77),IF(G78="V",1-SUM(H$8:H77)," ")))))</f>
        <v>1</v>
      </c>
      <c r="I78" s="66" t="str">
        <f t="shared" si="42"/>
        <v>E</v>
      </c>
      <c r="J78" s="43">
        <f>IF(I78="A",$K78,IF(I78="B",$K78-SUM(J$8:J77),IF(I78="C",$K78-SUM(J$8:J77),IF(I78="D",$K78-SUM(J$8:J77),IF(I78="E",1-SUM(J$8:J77)," ")))))</f>
        <v>1</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148</v>
      </c>
      <c r="S78" s="12">
        <f t="shared" si="28"/>
        <v>-30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-30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-31</v>
      </c>
      <c r="F79" s="304">
        <f>VLOOKUP(C79,Blad1!$A:$D,4,0)</f>
        <v>147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147</v>
      </c>
      <c r="S79" s="12">
        <f t="shared" si="28"/>
        <v>-31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-31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-32</v>
      </c>
      <c r="F80" s="304">
        <f>VLOOKUP(C80,Blad1!$A:$D,4,0)</f>
        <v>146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146</v>
      </c>
      <c r="S80" s="12">
        <f t="shared" si="28"/>
        <v>-32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-32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-33</v>
      </c>
      <c r="F81" s="304">
        <f>VLOOKUP(C81,Blad1!$A:$D,4,0)</f>
        <v>145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145</v>
      </c>
      <c r="S81" s="12">
        <f t="shared" si="28"/>
        <v>-33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-34</v>
      </c>
      <c r="F82" s="304">
        <f>VLOOKUP(C82,Blad1!$A:$D,4,0)</f>
        <v>144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144</v>
      </c>
      <c r="S82" s="12">
        <f t="shared" si="28"/>
        <v>-34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-34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-35</v>
      </c>
      <c r="F83" s="304">
        <f>VLOOKUP(C83,Blad1!$A:$D,4,0)</f>
        <v>143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143</v>
      </c>
      <c r="S83" s="12">
        <f t="shared" si="28"/>
        <v>-35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-36</v>
      </c>
      <c r="F84" s="304">
        <f>VLOOKUP(C84,Blad1!$A:$D,4,0)</f>
        <v>142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142</v>
      </c>
      <c r="S84" s="12">
        <f t="shared" si="28"/>
        <v>-36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-36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-37</v>
      </c>
      <c r="F85" s="304">
        <f>VLOOKUP(C85,Blad1!$A:$D,4,0)</f>
        <v>141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141</v>
      </c>
      <c r="S85" s="12">
        <f t="shared" si="28"/>
        <v>-37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-37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-38</v>
      </c>
      <c r="F86" s="304">
        <f>VLOOKUP(C86,Blad1!$A:$D,4,0)</f>
        <v>140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140</v>
      </c>
      <c r="S86" s="12">
        <f t="shared" si="28"/>
        <v>-38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-38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-39</v>
      </c>
      <c r="F87" s="304">
        <f>VLOOKUP(C87,Blad1!$A:$D,4,0)</f>
        <v>139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139</v>
      </c>
      <c r="S87" s="12">
        <f t="shared" si="28"/>
        <v>-39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-39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-40</v>
      </c>
      <c r="F88" s="304">
        <f>VLOOKUP(C88,Blad1!$A:$D,4,0)</f>
        <v>138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138</v>
      </c>
      <c r="S88" s="12">
        <f t="shared" si="28"/>
        <v>-40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-40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-41</v>
      </c>
      <c r="F89" s="304">
        <f>VLOOKUP(C89,Blad1!$A:$D,4,0)</f>
        <v>137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137</v>
      </c>
      <c r="S89" s="12">
        <f t="shared" si="28"/>
        <v>-41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-41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-42</v>
      </c>
      <c r="F90" s="304">
        <f>VLOOKUP(C90,Blad1!$A:$D,4,0)</f>
        <v>136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136</v>
      </c>
      <c r="S90" s="12">
        <f t="shared" si="28"/>
        <v>-42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-42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-43</v>
      </c>
      <c r="F91" s="304">
        <f>VLOOKUP(C91,Blad1!$A:$D,4,0)</f>
        <v>135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135</v>
      </c>
      <c r="S91" s="12">
        <f t="shared" si="28"/>
        <v>-43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-43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-44</v>
      </c>
      <c r="F92" s="304">
        <f>VLOOKUP(C92,Blad1!$A:$D,4,0)</f>
        <v>134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134</v>
      </c>
      <c r="S92" s="12">
        <f t="shared" si="28"/>
        <v>-44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-44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-45</v>
      </c>
      <c r="F93" s="120">
        <f>VLOOKUP(C93,Blad1!$A:$D,4,0)</f>
        <v>133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133</v>
      </c>
      <c r="S93" s="12">
        <f t="shared" si="28"/>
        <v>-45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-45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-46</v>
      </c>
      <c r="F94" s="120">
        <f>VLOOKUP(C94,Blad1!$A:$D,4,0)</f>
        <v>132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132</v>
      </c>
      <c r="S94" s="12">
        <f t="shared" si="28"/>
        <v>-46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-47</v>
      </c>
      <c r="F95" s="120">
        <f>VLOOKUP(C95,Blad1!$A:$D,4,0)</f>
        <v>131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131</v>
      </c>
      <c r="S95" s="12">
        <f t="shared" si="28"/>
        <v>-47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-47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-48</v>
      </c>
      <c r="F96" s="120">
        <f>VLOOKUP(C96,Blad1!$A:$D,4,0)</f>
        <v>130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130</v>
      </c>
      <c r="S96" s="12">
        <f t="shared" si="28"/>
        <v>-48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-48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-49</v>
      </c>
      <c r="F97" s="120">
        <f>VLOOKUP(C97,Blad1!$A:$D,4,0)</f>
        <v>129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129</v>
      </c>
      <c r="S97" s="12">
        <f t="shared" si="28"/>
        <v>-49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-49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-50</v>
      </c>
      <c r="F98" s="120">
        <f>VLOOKUP(C98,Blad1!$A:$D,4,0)</f>
        <v>128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128</v>
      </c>
      <c r="S98" s="12">
        <f t="shared" si="28"/>
        <v>-50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-50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-51</v>
      </c>
      <c r="F99" s="120">
        <f>VLOOKUP(C99,Blad1!$A:$D,4,0)</f>
        <v>127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127</v>
      </c>
      <c r="S99" s="12">
        <f t="shared" si="28"/>
        <v>-51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-51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-52</v>
      </c>
      <c r="F100" s="120">
        <f>VLOOKUP(C100,Blad1!$A:$D,4,0)</f>
        <v>126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126</v>
      </c>
      <c r="S100" s="12">
        <f t="shared" si="28"/>
        <v>-52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-52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-53</v>
      </c>
      <c r="F101" s="120">
        <f>VLOOKUP(C101,Blad1!$A:$D,4,0)</f>
        <v>125</v>
      </c>
      <c r="G101" s="65" t="str">
        <f t="shared" ref="G101:G111" si="45">IF(C101=28,"I",IF(C101=18,"II",IF(C101=10,"III",IF(C101=0,"IV",IF(C101=-30,"V","")))))</f>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125</v>
      </c>
      <c r="S101" s="12">
        <f t="shared" si="28"/>
        <v>-53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-53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-54</v>
      </c>
      <c r="F102" s="120">
        <f>VLOOKUP(C102,Blad1!$A:$D,4,0)</f>
        <v>124</v>
      </c>
      <c r="G102" s="65" t="str">
        <f t="shared" si="45"/>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124</v>
      </c>
      <c r="S102" s="12">
        <f t="shared" si="28"/>
        <v>-54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-54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-55</v>
      </c>
      <c r="F103" s="120">
        <f>VLOOKUP(C103,Blad1!$A:$D,4,0)</f>
        <v>123</v>
      </c>
      <c r="G103" s="65" t="str">
        <f t="shared" si="45"/>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123</v>
      </c>
      <c r="S103" s="12">
        <f t="shared" si="28"/>
        <v>-55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-56</v>
      </c>
      <c r="F104" s="120">
        <f>VLOOKUP(C104,Blad1!$A:$D,4,0)</f>
        <v>122</v>
      </c>
      <c r="G104" s="65" t="str">
        <f t="shared" si="45"/>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122</v>
      </c>
      <c r="S104" s="12">
        <f t="shared" si="28"/>
        <v>-56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-56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-57</v>
      </c>
      <c r="F105" s="120">
        <f>VLOOKUP(C105,Blad1!$A:$D,4,0)</f>
        <v>121</v>
      </c>
      <c r="G105" s="65" t="str">
        <f t="shared" si="45"/>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121</v>
      </c>
      <c r="S105" s="12">
        <f t="shared" si="28"/>
        <v>-57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-57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-58</v>
      </c>
      <c r="F106" s="120">
        <f>VLOOKUP(C106,Blad1!$A:$D,4,0)</f>
        <v>120</v>
      </c>
      <c r="G106" s="65" t="str">
        <f t="shared" si="45"/>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120</v>
      </c>
      <c r="S106" s="12">
        <f t="shared" si="28"/>
        <v>-58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-58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-59</v>
      </c>
      <c r="F107" s="120">
        <f>VLOOKUP(C107,Blad1!$A:$D,4,0)</f>
        <v>119</v>
      </c>
      <c r="G107" s="65" t="str">
        <f t="shared" si="45"/>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119</v>
      </c>
      <c r="S107" s="12">
        <f t="shared" si="28"/>
        <v>-59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-59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120">
        <f>VLOOKUP(C108,Blad1!$A:$D,4,0)</f>
        <v>118</v>
      </c>
      <c r="G108" s="65" t="str">
        <f t="shared" si="45"/>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118</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-61</v>
      </c>
      <c r="F109" s="120">
        <f>VLOOKUP(C109,Blad1!$A:$D,4,0)</f>
        <v>117</v>
      </c>
      <c r="G109" s="65" t="str">
        <f t="shared" si="45"/>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117</v>
      </c>
      <c r="S109" s="12">
        <f t="shared" si="28"/>
        <v>-61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-61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-62</v>
      </c>
      <c r="F110" s="120">
        <f>VLOOKUP(C110,Blad1!$A:$D,4,0)</f>
        <v>116</v>
      </c>
      <c r="G110" s="65" t="str">
        <f t="shared" si="45"/>
        <v/>
      </c>
      <c r="H110" s="4" t="str">
        <f>IF(G110="I",$K110,IF(G110="II",$K110-SUM(H$8:H109),IF(G110="III",$K110-SUM(H$8:H109),IF(G110="IV",$K110-SUM(H$8:H109),IF(G110="V",1-SUM(H$8:H109)," ")))))</f>
        <v xml:space="preserve"> </v>
      </c>
      <c r="I110" s="66" t="str">
        <f t="shared" ref="I110:I117" si="46">IF(C110=9,"A",IF(C110=-2,"B",IF(C110=-13,"C",IF(C110=-22,"D",IF(C110=-50,"E","")))))</f>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116</v>
      </c>
      <c r="S110" s="12">
        <f t="shared" si="28"/>
        <v>-62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-62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-63</v>
      </c>
      <c r="F111" s="120">
        <f>VLOOKUP(C111,Blad1!$A:$D,4,0)</f>
        <v>115</v>
      </c>
      <c r="G111" s="65" t="str">
        <f t="shared" si="45"/>
        <v/>
      </c>
      <c r="H111" s="4" t="str">
        <f>IF(G111="I",$K111,IF(G111="II",$K111-SUM(H$8:H110),IF(G111="III",$K111-SUM(H$8:H110),IF(G111="IV",$K111-SUM(H$8:H110),IF(G111="V",1-SUM(H$8:H110)," ")))))</f>
        <v xml:space="preserve"> </v>
      </c>
      <c r="I111" s="66" t="str">
        <f t="shared" si="46"/>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115</v>
      </c>
      <c r="S111" s="12">
        <f t="shared" si="28"/>
        <v>-63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-63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-64</v>
      </c>
      <c r="F112" s="120">
        <f>VLOOKUP(C112,Blad1!$A:$D,4,0)</f>
        <v>114</v>
      </c>
      <c r="G112" s="65" t="str">
        <f t="shared" ref="G112:G160" si="47">IF(C112=12,"I",IF(C112=2,"II",IF(C112=-6,"III",IF(C112=-16,"IV",IF(C112=-50,"V","")))))</f>
        <v/>
      </c>
      <c r="H112" s="4" t="str">
        <f>IF(G112="I",$K112,IF(G112="II",$K112-SUM(H$8:H111),IF(G112="III",$K112-SUM(H$8:H111),IF(G112="IV",$K112-SUM(H$8:H111),IF(G112="V",1-SUM(H$8:H111)," ")))))</f>
        <v xml:space="preserve"> </v>
      </c>
      <c r="I112" s="66" t="str">
        <f t="shared" si="46"/>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114</v>
      </c>
      <c r="S112" s="12">
        <f t="shared" si="28"/>
        <v>-64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-64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-65</v>
      </c>
      <c r="F113" s="120">
        <f>VLOOKUP(C113,Blad1!$A:$D,4,0)</f>
        <v>113</v>
      </c>
      <c r="G113" s="65" t="str">
        <f t="shared" si="47"/>
        <v/>
      </c>
      <c r="H113" s="4" t="str">
        <f>IF(G113="I",$K113,IF(G113="II",$K113-SUM(H$8:H112),IF(G113="III",$K113-SUM(H$8:H112),IF(G113="IV",$K113-SUM(H$8:H112),IF(G113="V",1-SUM(H$8:H112)," ")))))</f>
        <v xml:space="preserve"> </v>
      </c>
      <c r="I113" s="66" t="str">
        <f t="shared" si="46"/>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113</v>
      </c>
      <c r="S113" s="12">
        <f t="shared" si="28"/>
        <v>-65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-65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-66</v>
      </c>
      <c r="F114" s="120">
        <f>VLOOKUP(C114,Blad1!$A:$D,4,0)</f>
        <v>112</v>
      </c>
      <c r="G114" s="65" t="str">
        <f t="shared" si="47"/>
        <v/>
      </c>
      <c r="H114" s="4" t="str">
        <f>IF(G114="I",$K114,IF(G114="II",$K114-SUM(H$8:H113),IF(G114="III",$K114-SUM(H$8:H113),IF(G114="IV",$K114-SUM(H$8:H113),IF(G114="V",1-SUM(H$8:H113)," ")))))</f>
        <v xml:space="preserve"> </v>
      </c>
      <c r="I114" s="66" t="str">
        <f t="shared" si="46"/>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112</v>
      </c>
      <c r="S114" s="12">
        <f t="shared" si="28"/>
        <v>-66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-67</v>
      </c>
      <c r="F115" s="120">
        <f>VLOOKUP(C115,Blad1!$A:$C,3,0)</f>
        <v>114</v>
      </c>
      <c r="G115" s="65" t="str">
        <f t="shared" si="47"/>
        <v/>
      </c>
      <c r="H115" s="4" t="str">
        <f>IF(G115="I",$K115,IF(G115="II",$K115-SUM(H$8:H114),IF(G115="III",$K115-SUM(H$8:H114),IF(G115="IV",$K115-SUM(H$8:H114),IF(G115="V",1-SUM(H$8:H114)," ")))))</f>
        <v xml:space="preserve"> </v>
      </c>
      <c r="I115" s="66" t="str">
        <f t="shared" si="46"/>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114</v>
      </c>
      <c r="S115" s="12">
        <f t="shared" si="28"/>
        <v>-67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-68</v>
      </c>
      <c r="F116" s="120">
        <f>VLOOKUP(C116,Blad1!$A:$C,3,0)</f>
        <v>113</v>
      </c>
      <c r="G116" s="65" t="str">
        <f t="shared" si="47"/>
        <v/>
      </c>
      <c r="H116" s="4" t="str">
        <f>IF(G116="I",$K116,IF(G116="II",$K116-SUM(H$8:H115),IF(G116="III",$K116-SUM(H$8:H115),IF(G116="IV",$K116-SUM(H$8:H115),IF(G116="V",1-SUM(H$8:H115)," ")))))</f>
        <v xml:space="preserve"> </v>
      </c>
      <c r="I116" s="66" t="str">
        <f t="shared" si="46"/>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113</v>
      </c>
      <c r="S116" s="12">
        <f t="shared" si="28"/>
        <v>-68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-69</v>
      </c>
      <c r="F117" s="120">
        <f>VLOOKUP(C117,Blad1!$A:$C,3,0)</f>
        <v>112</v>
      </c>
      <c r="G117" s="65" t="str">
        <f t="shared" si="47"/>
        <v/>
      </c>
      <c r="H117" s="4" t="str">
        <f>IF(G117="I",$K117,IF(G117="II",$K117-SUM(H$8:H116),IF(G117="III",$K117-SUM(H$8:H116),IF(G117="IV",$K117-SUM(H$8:H116),IF(G117="V",1-SUM(H$8:H116)," ")))))</f>
        <v xml:space="preserve"> </v>
      </c>
      <c r="I117" s="66" t="str">
        <f t="shared" si="46"/>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112</v>
      </c>
      <c r="S117" s="12">
        <f t="shared" si="28"/>
        <v>-69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-70</v>
      </c>
      <c r="F118" s="120">
        <f>VLOOKUP(C118,Blad1!$A:$C,3,0)</f>
        <v>111</v>
      </c>
      <c r="G118" s="65" t="str">
        <f t="shared" si="47"/>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111</v>
      </c>
      <c r="S118" s="12">
        <f t="shared" si="28"/>
        <v>-70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-71</v>
      </c>
      <c r="F119" s="120">
        <f>VLOOKUP(C119,Blad1!$A:$C,3,0)</f>
        <v>110</v>
      </c>
      <c r="G119" s="65" t="str">
        <f t="shared" si="47"/>
        <v/>
      </c>
      <c r="H119" s="4" t="str">
        <f>IF(G119="I",$K119,IF(G119="II",$K119-SUM(H$8:H118),IF(G119="III",$K119-SUM(H$8:H118),IF(G119="IV",$K119-SUM(H$8:H118),IF(G119="V",1-SUM(H$8:H118)," ")))))</f>
        <v xml:space="preserve"> </v>
      </c>
      <c r="I119" s="66" t="str">
        <f t="shared" ref="I119:I182" si="48">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110</v>
      </c>
      <c r="S119" s="12">
        <f t="shared" si="28"/>
        <v>-71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-72</v>
      </c>
      <c r="F120" s="120">
        <f>VLOOKUP(C120,Blad1!$A:$C,3,0)</f>
        <v>110</v>
      </c>
      <c r="G120" s="65" t="str">
        <f t="shared" si="47"/>
        <v/>
      </c>
      <c r="H120" s="4" t="str">
        <f>IF(G120="I",$K120,IF(G120="II",$K120-SUM(H$8:H119),IF(G120="III",$K120-SUM(H$8:H119),IF(G120="IV",$K120-SUM(H$8:H119),IF(G120="V",1-SUM(H$8:H119)," ")))))</f>
        <v xml:space="preserve"> </v>
      </c>
      <c r="I120" s="66" t="str">
        <f t="shared" si="48"/>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-72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-73</v>
      </c>
      <c r="F121" s="120">
        <f>VLOOKUP(C121,Blad1!$A:$C,3,0)</f>
        <v>110</v>
      </c>
      <c r="G121" s="65" t="str">
        <f t="shared" si="47"/>
        <v/>
      </c>
      <c r="H121" s="4" t="str">
        <f>IF(G121="I",$K121,IF(G121="II",$K121-SUM(H$8:H120),IF(G121="III",$K121-SUM(H$8:H120),IF(G121="IV",$K121-SUM(H$8:H120),IF(G121="V",1-SUM(H$8:H120)," ")))))</f>
        <v xml:space="preserve"> </v>
      </c>
      <c r="I121" s="66" t="str">
        <f t="shared" si="48"/>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110</v>
      </c>
      <c r="S121" s="12">
        <f t="shared" si="28"/>
        <v>-73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-74</v>
      </c>
      <c r="F122" s="120">
        <f>VLOOKUP(C122,Blad1!$A:$C,3,0)</f>
        <v>110</v>
      </c>
      <c r="G122" s="65" t="str">
        <f t="shared" si="47"/>
        <v/>
      </c>
      <c r="H122" s="4" t="str">
        <f>IF(G122="I",$K122,IF(G122="II",$K122-SUM(H$8:H121),IF(G122="III",$K122-SUM(H$8:H121),IF(G122="IV",$K122-SUM(H$8:H121),IF(G122="V",1-SUM(H$8:H121)," ")))))</f>
        <v xml:space="preserve"> </v>
      </c>
      <c r="I122" s="66" t="str">
        <f t="shared" si="48"/>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110</v>
      </c>
      <c r="S122" s="12">
        <f t="shared" si="28"/>
        <v>-74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-75</v>
      </c>
      <c r="F123" s="120">
        <f>VLOOKUP(C123,Blad1!$A:$C,3,0)</f>
        <v>110</v>
      </c>
      <c r="G123" s="65" t="str">
        <f t="shared" si="47"/>
        <v/>
      </c>
      <c r="H123" s="4" t="str">
        <f>IF(G123="I",$K123,IF(G123="II",$K123-SUM(H$8:H122),IF(G123="III",$K123-SUM(H$8:H122),IF(G123="IV",$K123-SUM(H$8:H122),IF(G123="V",1-SUM(H$8:H122)," ")))))</f>
        <v xml:space="preserve"> </v>
      </c>
      <c r="I123" s="66" t="str">
        <f t="shared" si="48"/>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110</v>
      </c>
      <c r="S123" s="12">
        <f t="shared" si="28"/>
        <v>-75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-76</v>
      </c>
      <c r="F124" s="120">
        <f>VLOOKUP(C124,Blad1!$A:$C,3,0)</f>
        <v>110</v>
      </c>
      <c r="G124" s="65" t="str">
        <f t="shared" si="47"/>
        <v/>
      </c>
      <c r="H124" s="4" t="str">
        <f>IF(G124="I",$K124,IF(G124="II",$K124-SUM(H$8:H123),IF(G124="III",$K124-SUM(H$8:H123),IF(G124="IV",$K124-SUM(H$8:H123),IF(G124="V",1-SUM(H$8:H123)," ")))))</f>
        <v xml:space="preserve"> </v>
      </c>
      <c r="I124" s="66" t="str">
        <f t="shared" si="48"/>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110</v>
      </c>
      <c r="S124" s="12">
        <f t="shared" si="28"/>
        <v>-76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-76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-77</v>
      </c>
      <c r="F125" s="120">
        <f>VLOOKUP(C125,Blad1!$A:$C,3,0)</f>
        <v>110</v>
      </c>
      <c r="G125" s="65" t="str">
        <f t="shared" si="47"/>
        <v/>
      </c>
      <c r="H125" s="4" t="str">
        <f>IF(G125="I",$K125,IF(G125="II",$K125-SUM(H$8:H124),IF(G125="III",$K125-SUM(H$8:H124),IF(G125="IV",$K125-SUM(H$8:H124),IF(G125="V",1-SUM(H$8:H124)," ")))))</f>
        <v xml:space="preserve"> </v>
      </c>
      <c r="I125" s="66" t="str">
        <f t="shared" si="48"/>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110</v>
      </c>
      <c r="S125" s="12">
        <f t="shared" si="28"/>
        <v>-77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-77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-78</v>
      </c>
      <c r="F126" s="120">
        <f>VLOOKUP(C126,Blad1!$A:$C,3,0)</f>
        <v>110</v>
      </c>
      <c r="G126" s="65" t="str">
        <f t="shared" si="47"/>
        <v/>
      </c>
      <c r="H126" s="4" t="str">
        <f>IF(G126="I",$K126,IF(G126="II",$K126-SUM(H$8:H125),IF(G126="III",$K126-SUM(H$8:H125),IF(G126="IV",$K126-SUM(H$8:H125),IF(G126="V",1-SUM(H$8:H125)," ")))))</f>
        <v xml:space="preserve"> </v>
      </c>
      <c r="I126" s="66" t="str">
        <f t="shared" si="48"/>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110</v>
      </c>
      <c r="S126" s="12">
        <f t="shared" si="28"/>
        <v>-78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-78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-79</v>
      </c>
      <c r="F127" s="120">
        <f>VLOOKUP(C127,Blad1!$A:$C,3,0)</f>
        <v>110</v>
      </c>
      <c r="G127" s="65" t="str">
        <f t="shared" si="47"/>
        <v/>
      </c>
      <c r="H127" s="4" t="str">
        <f>IF(G127="I",$K127,IF(G127="II",$K127-SUM(H$8:H126),IF(G127="III",$K127-SUM(H$8:H126),IF(G127="IV",$K127-SUM(H$8:H126),IF(G127="V",1-SUM(H$8:H126)," ")))))</f>
        <v xml:space="preserve"> </v>
      </c>
      <c r="I127" s="66" t="str">
        <f t="shared" si="48"/>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110</v>
      </c>
      <c r="S127" s="12">
        <f t="shared" si="28"/>
        <v>-79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-79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-80</v>
      </c>
      <c r="F128" s="120" t="e">
        <f>VLOOKUP(C128,Blad1!$A:$B,3,0)</f>
        <v>#REF!</v>
      </c>
      <c r="G128" s="65" t="str">
        <f t="shared" si="47"/>
        <v/>
      </c>
      <c r="H128" s="4" t="str">
        <f>IF(G128="I",$K128,IF(G128="II",$K128-SUM(H$8:H127),IF(G128="III",$K128-SUM(H$8:H127),IF(G128="IV",$K128-SUM(H$8:H127),IF(G128="V",1-SUM(H$8:H127)," ")))))</f>
        <v xml:space="preserve"> </v>
      </c>
      <c r="I128" s="66" t="str">
        <f t="shared" si="48"/>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-80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-80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-81</v>
      </c>
      <c r="F129" s="120" t="e">
        <f>VLOOKUP(C129,Blad1!$A:$B,3,0)</f>
        <v>#REF!</v>
      </c>
      <c r="G129" s="65" t="str">
        <f t="shared" si="47"/>
        <v/>
      </c>
      <c r="H129" s="4" t="str">
        <f>IF(G129="I",$K129,IF(G129="II",$K129-SUM(H$8:H128),IF(G129="III",$K129-SUM(H$8:H128),IF(G129="IV",$K129-SUM(H$8:H128),IF(G129="V",1-SUM(H$8:H128)," ")))))</f>
        <v xml:space="preserve"> </v>
      </c>
      <c r="I129" s="66" t="str">
        <f t="shared" si="48"/>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-81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-82</v>
      </c>
      <c r="F130" s="120" t="e">
        <f>VLOOKUP(C130,Blad1!$A:$B,3,0)</f>
        <v>#REF!</v>
      </c>
      <c r="G130" s="65" t="str">
        <f t="shared" si="47"/>
        <v/>
      </c>
      <c r="H130" s="4" t="str">
        <f>IF(G130="I",$K130,IF(G130="II",$K130-SUM(H$8:H129),IF(G130="III",$K130-SUM(H$8:H129),IF(G130="IV",$K130-SUM(H$8:H129),IF(G130="V",1-SUM(H$8:H129)," ")))))</f>
        <v xml:space="preserve"> </v>
      </c>
      <c r="I130" s="66" t="str">
        <f t="shared" si="48"/>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-82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-83</v>
      </c>
      <c r="F131" s="120" t="e">
        <f>VLOOKUP(C131,Blad1!$A:$B,3,0)</f>
        <v>#REF!</v>
      </c>
      <c r="G131" s="65" t="str">
        <f t="shared" si="47"/>
        <v/>
      </c>
      <c r="H131" s="4" t="str">
        <f>IF(G131="I",$K131,IF(G131="II",$K131-SUM(H$8:H130),IF(G131="III",$K131-SUM(H$8:H130),IF(G131="IV",$K131-SUM(H$8:H130),IF(G131="V",1-SUM(H$8:H130)," ")))))</f>
        <v xml:space="preserve"> </v>
      </c>
      <c r="I131" s="66" t="str">
        <f t="shared" si="48"/>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-83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-84</v>
      </c>
      <c r="F132" s="120" t="e">
        <f>VLOOKUP(C132,Blad1!$A:$B,3,0)</f>
        <v>#REF!</v>
      </c>
      <c r="G132" s="65" t="str">
        <f t="shared" si="47"/>
        <v/>
      </c>
      <c r="H132" s="4" t="str">
        <f>IF(G132="I",$K132,IF(G132="II",$K132-SUM(H$8:H131),IF(G132="III",$K132-SUM(H$8:H131),IF(G132="IV",$K132-SUM(H$8:H131),IF(G132="V",1-SUM(H$8:H131)," ")))))</f>
        <v xml:space="preserve"> </v>
      </c>
      <c r="I132" s="66" t="str">
        <f t="shared" si="48"/>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-84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120" t="e">
        <f>VLOOKUP(C133,Blad1!$A:$B,3,0)</f>
        <v>#REF!</v>
      </c>
      <c r="G133" s="65" t="str">
        <f t="shared" si="47"/>
        <v/>
      </c>
      <c r="H133" s="4" t="str">
        <f>IF(G133="I",$K133,IF(G133="II",$K133-SUM(H$8:H132),IF(G133="III",$K133-SUM(H$8:H132),IF(G133="IV",$K133-SUM(H$8:H132),IF(G133="V",1-SUM(H$8:H132)," ")))))</f>
        <v xml:space="preserve"> </v>
      </c>
      <c r="I133" s="66" t="str">
        <f t="shared" si="48"/>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-86</v>
      </c>
      <c r="F134" s="120" t="e">
        <f>VLOOKUP(C134,Blad1!$A:$B,3,0)</f>
        <v>#REF!</v>
      </c>
      <c r="G134" s="65" t="str">
        <f t="shared" si="47"/>
        <v/>
      </c>
      <c r="H134" s="4" t="str">
        <f>IF(G134="I",$K134,IF(G134="II",$K134-SUM(H$8:H133),IF(G134="III",$K134-SUM(H$8:H133),IF(G134="IV",$K134-SUM(H$8:H133),IF(G134="V",1-SUM(H$8:H133)," ")))))</f>
        <v xml:space="preserve"> </v>
      </c>
      <c r="I134" s="66" t="str">
        <f t="shared" si="48"/>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-86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-87</v>
      </c>
      <c r="F135" s="120" t="e">
        <f>VLOOKUP(C135,Blad1!$A:$B,3,0)</f>
        <v>#N/A</v>
      </c>
      <c r="G135" s="65" t="str">
        <f t="shared" si="47"/>
        <v/>
      </c>
      <c r="H135" s="4" t="str">
        <f>IF(G135="I",$K135,IF(G135="II",$K135-SUM(H$8:H134),IF(G135="III",$K135-SUM(H$8:H134),IF(G135="IV",$K135-SUM(H$8:H134),IF(G135="V",1-SUM(H$8:H134)," ")))))</f>
        <v xml:space="preserve"> </v>
      </c>
      <c r="I135" s="66" t="str">
        <f t="shared" si="48"/>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#N/A</v>
      </c>
      <c r="S135" s="12">
        <f t="shared" si="28"/>
        <v>-87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9">IF(I136="A",25,IF(I136="B",25,IF(I136="C",25,IF(I136="D",15,IF(I136="E",10,0)))))</f>
        <v>0</v>
      </c>
      <c r="B136" s="5">
        <f t="shared" ref="B136:B199" si="50">IF(G136="I",20,IF(G136="II",20,IF(G136="III",20,IF(G136="IV",20,IF(G136="V",20,0)))))</f>
        <v>0</v>
      </c>
      <c r="C136" s="14">
        <f t="shared" si="40"/>
        <v>-88</v>
      </c>
      <c r="F136" s="120" t="e">
        <f>VLOOKUP(C136,Blad1!$A:$B,3,0)</f>
        <v>#N/A</v>
      </c>
      <c r="G136" s="65" t="str">
        <f t="shared" si="47"/>
        <v/>
      </c>
      <c r="H136" s="4" t="str">
        <f>IF(G136="I",$K136,IF(G136="II",$K136-SUM(H$8:H135),IF(G136="III",$K136-SUM(H$8:H135),IF(G136="IV",$K136-SUM(H$8:H135),IF(G136="V",1-SUM(H$8:H135)," ")))))</f>
        <v xml:space="preserve"> </v>
      </c>
      <c r="I136" s="66" t="str">
        <f t="shared" si="48"/>
        <v/>
      </c>
      <c r="J136" s="43" t="str">
        <f>IF(I136="A",$K136,IF(I136="B",$K136-SUM(J$8:J135),IF(I136="C",$K136-SUM(J$8:J135),IF(I136="D",$K136-SUM(J$8:J135),IF(I136="E",1-SUM(J$8:J135)," ")))))</f>
        <v xml:space="preserve"> </v>
      </c>
      <c r="K136" s="1">
        <f>IF(C$4=0,0,(SUM(D$8:D136)/C$4))</f>
        <v>0</v>
      </c>
      <c r="L136" s="9" t="str">
        <f t="shared" ref="L136:L199" si="51">IF(U136=2,"Plus",IF(W136=2,"Basis",IF(X136=2,"Breedte"," ")))</f>
        <v xml:space="preserve"> </v>
      </c>
      <c r="M136" s="2" t="str">
        <f>IF(U136=2,K136,IF(W136=2,K136-SUM(M$8:M135),IF(X136=2,K136-SUM(M$8:M135),IF(X135=2,1-SUM(M$8:M135)," "))))</f>
        <v xml:space="preserve"> </v>
      </c>
      <c r="N136" s="1" t="str">
        <f t="shared" ref="N136:N199" si="52">IF(OR(O136="Plus",O136="Basis",O136="Breedte"),K136," ")</f>
        <v xml:space="preserve"> </v>
      </c>
      <c r="P136" s="3" t="str">
        <f>IF(O136="Plus",$K136,IF(O136="Basis",$K136-SUM(P$8:P135),IF(O136="Breedte",$K136-SUM(P$8:P135),IF(O135="Breedte",1-SUM(P$8:P135)," "))))</f>
        <v xml:space="preserve"> </v>
      </c>
      <c r="Q136" s="57" t="str">
        <f t="shared" si="44"/>
        <v/>
      </c>
      <c r="R136" s="93" t="e">
        <f t="shared" si="43"/>
        <v>#N/A</v>
      </c>
      <c r="S136" s="12">
        <f t="shared" ref="S136:S199" si="53">C136</f>
        <v>-88</v>
      </c>
      <c r="T136" s="18">
        <f t="shared" ref="T136:T199" si="54">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5">IF(D136=0,1,ABS(K136-0.2))</f>
        <v>1</v>
      </c>
      <c r="Z136" s="12">
        <f t="shared" ref="Z136:Z199" si="56">IF(D136=0,1,ABS(K136-0.5))</f>
        <v>1</v>
      </c>
      <c r="AA136" s="12">
        <f t="shared" ref="AA136:AA199" si="57">IF(D136=0,1,ABS(K136-0.8))</f>
        <v>1</v>
      </c>
      <c r="AB136" s="12">
        <f t="shared" ref="AB136:AB199" si="58">IF(D136=0,1,ABS(K136-1))</f>
        <v>1</v>
      </c>
      <c r="AD136" s="12">
        <f t="shared" ref="AD136:AD199" si="59">S136</f>
        <v>-88</v>
      </c>
      <c r="AE136" s="18">
        <f t="shared" ref="AE136:AE199" si="60">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1">IF(AE136=0,1,ABS(AH136-0.25))</f>
        <v>1</v>
      </c>
      <c r="AK136" s="12">
        <f t="shared" ref="AK136:AK199" si="62">IF(T136=0,1,ABS(W136-0.5))</f>
        <v>1</v>
      </c>
      <c r="AL136" s="12">
        <f t="shared" ref="AL136:AL199" si="63">IF(T136=0,1,ABS(W136-0.75))</f>
        <v>1</v>
      </c>
      <c r="AM136" s="12">
        <f t="shared" ref="AM136:AM199" si="64">IF(T136=0,1,ABS(W136-0.9))</f>
        <v>1</v>
      </c>
    </row>
    <row r="137" spans="1:39" ht="12" customHeight="1" x14ac:dyDescent="0.15">
      <c r="A137" s="5">
        <f t="shared" si="49"/>
        <v>0</v>
      </c>
      <c r="B137" s="5">
        <f t="shared" si="50"/>
        <v>0</v>
      </c>
      <c r="C137" s="14">
        <f t="shared" ref="C137:C200" si="65">C136-1</f>
        <v>-89</v>
      </c>
      <c r="F137" s="120" t="e">
        <f>VLOOKUP(C137,Blad1!$A:$B,3,0)</f>
        <v>#N/A</v>
      </c>
      <c r="G137" s="65" t="str">
        <f t="shared" si="47"/>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51"/>
        <v xml:space="preserve"> </v>
      </c>
      <c r="M137" s="2" t="str">
        <f>IF(U137=2,K137,IF(W137=2,K137-SUM(M$8:M136),IF(X137=2,K137-SUM(M$8:M136),IF(X136=2,1-SUM(M$8:M136)," "))))</f>
        <v xml:space="preserve"> </v>
      </c>
      <c r="N137" s="1" t="str">
        <f t="shared" si="52"/>
        <v xml:space="preserve"> </v>
      </c>
      <c r="P137" s="3" t="str">
        <f>IF(O137="Plus",$K137,IF(O137="Basis",$K137-SUM(P$8:P136),IF(O137="Breedte",$K137-SUM(P$8:P136),IF(O136="Breedte",1-SUM(P$8:P136)," "))))</f>
        <v xml:space="preserve"> </v>
      </c>
      <c r="Q137" s="57" t="str">
        <f t="shared" si="44"/>
        <v/>
      </c>
      <c r="R137" s="93" t="e">
        <f t="shared" ref="R137:R200" si="66">F137</f>
        <v>#N/A</v>
      </c>
      <c r="S137" s="12">
        <f t="shared" si="53"/>
        <v>-89</v>
      </c>
      <c r="T137" s="18">
        <f t="shared" si="54"/>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5"/>
        <v>1</v>
      </c>
      <c r="Z137" s="12">
        <f t="shared" si="56"/>
        <v>1</v>
      </c>
      <c r="AA137" s="12">
        <f t="shared" si="57"/>
        <v>1</v>
      </c>
      <c r="AB137" s="12">
        <f t="shared" si="58"/>
        <v>1</v>
      </c>
      <c r="AD137" s="12">
        <f t="shared" si="59"/>
        <v>-89</v>
      </c>
      <c r="AE137" s="18">
        <f t="shared" si="60"/>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1"/>
        <v>1</v>
      </c>
      <c r="AK137" s="12">
        <f t="shared" si="62"/>
        <v>1</v>
      </c>
      <c r="AL137" s="12">
        <f t="shared" si="63"/>
        <v>1</v>
      </c>
      <c r="AM137" s="12">
        <f t="shared" si="64"/>
        <v>1</v>
      </c>
    </row>
    <row r="138" spans="1:39" ht="12" customHeight="1" x14ac:dyDescent="0.15">
      <c r="A138" s="5">
        <f t="shared" si="49"/>
        <v>0</v>
      </c>
      <c r="B138" s="5">
        <f t="shared" si="50"/>
        <v>0</v>
      </c>
      <c r="C138" s="14">
        <f t="shared" si="65"/>
        <v>-90</v>
      </c>
      <c r="F138" s="120" t="e">
        <f>VLOOKUP(C138,Blad1!$A:$B,3,0)</f>
        <v>#N/A</v>
      </c>
      <c r="G138" s="65" t="str">
        <f t="shared" si="47"/>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51"/>
        <v xml:space="preserve"> </v>
      </c>
      <c r="M138" s="2" t="str">
        <f>IF(U138=2,K138,IF(W138=2,K138-SUM(M$8:M137),IF(X138=2,K138-SUM(M$8:M137),IF(X137=2,1-SUM(M$8:M137)," "))))</f>
        <v xml:space="preserve"> </v>
      </c>
      <c r="N138" s="1" t="str">
        <f t="shared" si="52"/>
        <v xml:space="preserve"> </v>
      </c>
      <c r="P138" s="3" t="str">
        <f>IF(O138="Plus",$K138,IF(O138="Basis",$K138-SUM(P$8:P137),IF(O138="Breedte",$K138-SUM(P$8:P137),IF(O137="Breedte",1-SUM(P$8:P137)," "))))</f>
        <v xml:space="preserve"> </v>
      </c>
      <c r="Q138" s="57" t="str">
        <f t="shared" ref="Q138:Q200" si="67">IF(L137="plus",IF(E138=0,"",CONCATENATE(E138,", ")),IF(L137="basis",IF(E138=0,"",CONCATENATE(E138,", ")),CONCATENATE(Q137,IF(E138=0,"",CONCATENATE(E138,", ")))))</f>
        <v/>
      </c>
      <c r="R138" s="93" t="e">
        <f t="shared" si="66"/>
        <v>#N/A</v>
      </c>
      <c r="S138" s="12">
        <f t="shared" si="53"/>
        <v>-90</v>
      </c>
      <c r="T138" s="18">
        <f t="shared" si="54"/>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5"/>
        <v>1</v>
      </c>
      <c r="Z138" s="12">
        <f t="shared" si="56"/>
        <v>1</v>
      </c>
      <c r="AA138" s="12">
        <f t="shared" si="57"/>
        <v>1</v>
      </c>
      <c r="AB138" s="12">
        <f t="shared" si="58"/>
        <v>1</v>
      </c>
      <c r="AD138" s="12">
        <f t="shared" si="59"/>
        <v>-90</v>
      </c>
      <c r="AE138" s="18">
        <f t="shared" si="60"/>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1"/>
        <v>1</v>
      </c>
      <c r="AK138" s="12">
        <f t="shared" si="62"/>
        <v>1</v>
      </c>
      <c r="AL138" s="12">
        <f t="shared" si="63"/>
        <v>1</v>
      </c>
      <c r="AM138" s="12">
        <f t="shared" si="64"/>
        <v>1</v>
      </c>
    </row>
    <row r="139" spans="1:39" ht="12" customHeight="1" x14ac:dyDescent="0.15">
      <c r="A139" s="5">
        <f t="shared" si="49"/>
        <v>0</v>
      </c>
      <c r="B139" s="5">
        <f t="shared" si="50"/>
        <v>0</v>
      </c>
      <c r="C139" s="14">
        <f t="shared" si="65"/>
        <v>-91</v>
      </c>
      <c r="F139" s="120" t="e">
        <f>VLOOKUP(C139,Blad1!$A:$B,3,0)</f>
        <v>#N/A</v>
      </c>
      <c r="G139" s="65" t="str">
        <f t="shared" si="47"/>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51"/>
        <v xml:space="preserve"> </v>
      </c>
      <c r="M139" s="2" t="str">
        <f>IF(U139=2,K139,IF(W139=2,K139-SUM(M$8:M138),IF(X139=2,K139-SUM(M$8:M138),IF(X138=2,1-SUM(M$8:M138)," "))))</f>
        <v xml:space="preserve"> </v>
      </c>
      <c r="N139" s="1" t="str">
        <f t="shared" si="52"/>
        <v xml:space="preserve"> </v>
      </c>
      <c r="P139" s="3" t="str">
        <f>IF(O139="Plus",$K139,IF(O139="Basis",$K139-SUM(P$8:P138),IF(O139="Breedte",$K139-SUM(P$8:P138),IF(O138="Breedte",1-SUM(P$8:P138)," "))))</f>
        <v xml:space="preserve"> </v>
      </c>
      <c r="Q139" s="57" t="str">
        <f t="shared" si="67"/>
        <v/>
      </c>
      <c r="R139" s="93" t="e">
        <f t="shared" si="66"/>
        <v>#N/A</v>
      </c>
      <c r="S139" s="12">
        <f t="shared" si="53"/>
        <v>-91</v>
      </c>
      <c r="T139" s="18">
        <f t="shared" si="54"/>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5"/>
        <v>1</v>
      </c>
      <c r="Z139" s="12">
        <f t="shared" si="56"/>
        <v>1</v>
      </c>
      <c r="AA139" s="12">
        <f t="shared" si="57"/>
        <v>1</v>
      </c>
      <c r="AB139" s="12">
        <f t="shared" si="58"/>
        <v>1</v>
      </c>
      <c r="AD139" s="12">
        <f t="shared" si="59"/>
        <v>-91</v>
      </c>
      <c r="AE139" s="18">
        <f t="shared" si="60"/>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1"/>
        <v>1</v>
      </c>
      <c r="AK139" s="12">
        <f t="shared" si="62"/>
        <v>1</v>
      </c>
      <c r="AL139" s="12">
        <f t="shared" si="63"/>
        <v>1</v>
      </c>
      <c r="AM139" s="12">
        <f t="shared" si="64"/>
        <v>1</v>
      </c>
    </row>
    <row r="140" spans="1:39" ht="12" customHeight="1" x14ac:dyDescent="0.15">
      <c r="A140" s="5">
        <f t="shared" si="49"/>
        <v>0</v>
      </c>
      <c r="B140" s="5">
        <f t="shared" si="50"/>
        <v>0</v>
      </c>
      <c r="C140" s="14">
        <f t="shared" si="65"/>
        <v>-92</v>
      </c>
      <c r="F140" s="120" t="e">
        <f>VLOOKUP(C140,Blad1!$A:$B,3,0)</f>
        <v>#N/A</v>
      </c>
      <c r="G140" s="65" t="str">
        <f t="shared" si="47"/>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51"/>
        <v xml:space="preserve"> </v>
      </c>
      <c r="M140" s="2" t="str">
        <f>IF(U140=2,K140,IF(W140=2,K140-SUM(M$8:M139),IF(X140=2,K140-SUM(M$8:M139),IF(X139=2,1-SUM(M$8:M139)," "))))</f>
        <v xml:space="preserve"> </v>
      </c>
      <c r="N140" s="1" t="str">
        <f t="shared" si="52"/>
        <v xml:space="preserve"> </v>
      </c>
      <c r="P140" s="3" t="str">
        <f>IF(O140="Plus",$K140,IF(O140="Basis",$K140-SUM(P$8:P139),IF(O140="Breedte",$K140-SUM(P$8:P139),IF(O139="Breedte",1-SUM(P$8:P139)," "))))</f>
        <v xml:space="preserve"> </v>
      </c>
      <c r="Q140" s="57" t="str">
        <f t="shared" si="67"/>
        <v/>
      </c>
      <c r="R140" s="93" t="e">
        <f t="shared" si="66"/>
        <v>#N/A</v>
      </c>
      <c r="S140" s="12">
        <f t="shared" si="53"/>
        <v>-92</v>
      </c>
      <c r="T140" s="18">
        <f t="shared" si="54"/>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5"/>
        <v>1</v>
      </c>
      <c r="Z140" s="12">
        <f t="shared" si="56"/>
        <v>1</v>
      </c>
      <c r="AA140" s="12">
        <f t="shared" si="57"/>
        <v>1</v>
      </c>
      <c r="AB140" s="12">
        <f t="shared" si="58"/>
        <v>1</v>
      </c>
      <c r="AD140" s="12">
        <f t="shared" si="59"/>
        <v>-92</v>
      </c>
      <c r="AE140" s="18">
        <f t="shared" si="60"/>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1"/>
        <v>1</v>
      </c>
      <c r="AK140" s="12">
        <f t="shared" si="62"/>
        <v>1</v>
      </c>
      <c r="AL140" s="12">
        <f t="shared" si="63"/>
        <v>1</v>
      </c>
      <c r="AM140" s="12">
        <f t="shared" si="64"/>
        <v>1</v>
      </c>
    </row>
    <row r="141" spans="1:39" ht="12" customHeight="1" x14ac:dyDescent="0.15">
      <c r="A141" s="5">
        <f t="shared" si="49"/>
        <v>0</v>
      </c>
      <c r="B141" s="5">
        <f t="shared" si="50"/>
        <v>0</v>
      </c>
      <c r="C141" s="14">
        <f t="shared" si="65"/>
        <v>-93</v>
      </c>
      <c r="F141" s="120" t="e">
        <f>VLOOKUP(C141,Blad1!$A:$B,3,0)</f>
        <v>#N/A</v>
      </c>
      <c r="G141" s="65" t="str">
        <f t="shared" si="47"/>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51"/>
        <v xml:space="preserve"> </v>
      </c>
      <c r="M141" s="2" t="str">
        <f>IF(U141=2,K141,IF(W141=2,K141-SUM(M$8:M140),IF(X141=2,K141-SUM(M$8:M140),IF(X140=2,1-SUM(M$8:M140)," "))))</f>
        <v xml:space="preserve"> </v>
      </c>
      <c r="N141" s="1" t="str">
        <f t="shared" si="52"/>
        <v xml:space="preserve"> </v>
      </c>
      <c r="P141" s="3" t="str">
        <f>IF(O141="Plus",$K141,IF(O141="Basis",$K141-SUM(P$8:P140),IF(O141="Breedte",$K141-SUM(P$8:P140),IF(O140="Breedte",1-SUM(P$8:P140)," "))))</f>
        <v xml:space="preserve"> </v>
      </c>
      <c r="Q141" s="57" t="str">
        <f t="shared" si="67"/>
        <v/>
      </c>
      <c r="R141" s="93" t="e">
        <f t="shared" si="66"/>
        <v>#N/A</v>
      </c>
      <c r="S141" s="12">
        <f t="shared" si="53"/>
        <v>-93</v>
      </c>
      <c r="T141" s="18">
        <f t="shared" si="54"/>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5"/>
        <v>1</v>
      </c>
      <c r="Z141" s="12">
        <f t="shared" si="56"/>
        <v>1</v>
      </c>
      <c r="AA141" s="12">
        <f t="shared" si="57"/>
        <v>1</v>
      </c>
      <c r="AB141" s="12">
        <f t="shared" si="58"/>
        <v>1</v>
      </c>
      <c r="AD141" s="12">
        <f t="shared" si="59"/>
        <v>-93</v>
      </c>
      <c r="AE141" s="18">
        <f t="shared" si="60"/>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1"/>
        <v>1</v>
      </c>
      <c r="AK141" s="12">
        <f t="shared" si="62"/>
        <v>1</v>
      </c>
      <c r="AL141" s="12">
        <f t="shared" si="63"/>
        <v>1</v>
      </c>
      <c r="AM141" s="12">
        <f t="shared" si="64"/>
        <v>1</v>
      </c>
    </row>
    <row r="142" spans="1:39" ht="12" customHeight="1" x14ac:dyDescent="0.15">
      <c r="A142" s="5">
        <f t="shared" si="49"/>
        <v>0</v>
      </c>
      <c r="B142" s="5">
        <f t="shared" si="50"/>
        <v>0</v>
      </c>
      <c r="C142" s="14">
        <f t="shared" si="65"/>
        <v>-94</v>
      </c>
      <c r="F142" s="120" t="e">
        <f>VLOOKUP(C142,Blad1!$A:$B,2,0)</f>
        <v>#N/A</v>
      </c>
      <c r="G142" s="65" t="str">
        <f t="shared" si="47"/>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51"/>
        <v xml:space="preserve"> </v>
      </c>
      <c r="M142" s="2" t="str">
        <f>IF(U142=2,K142,IF(W142=2,K142-SUM(M$8:M141),IF(X142=2,K142-SUM(M$8:M141),IF(X141=2,1-SUM(M$8:M141)," "))))</f>
        <v xml:space="preserve"> </v>
      </c>
      <c r="N142" s="1" t="str">
        <f t="shared" si="52"/>
        <v xml:space="preserve"> </v>
      </c>
      <c r="P142" s="3" t="str">
        <f>IF(O142="Plus",$K142,IF(O142="Basis",$K142-SUM(P$8:P141),IF(O142="Breedte",$K142-SUM(P$8:P141),IF(O141="Breedte",1-SUM(P$8:P141)," "))))</f>
        <v xml:space="preserve"> </v>
      </c>
      <c r="Q142" s="57" t="str">
        <f t="shared" si="67"/>
        <v/>
      </c>
      <c r="R142" s="93" t="e">
        <f t="shared" si="66"/>
        <v>#N/A</v>
      </c>
      <c r="S142" s="12">
        <f t="shared" si="53"/>
        <v>-94</v>
      </c>
      <c r="T142" s="18">
        <f t="shared" si="54"/>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5"/>
        <v>1</v>
      </c>
      <c r="Z142" s="12">
        <f t="shared" si="56"/>
        <v>1</v>
      </c>
      <c r="AA142" s="12">
        <f t="shared" si="57"/>
        <v>1</v>
      </c>
      <c r="AB142" s="12">
        <f t="shared" si="58"/>
        <v>1</v>
      </c>
      <c r="AD142" s="12">
        <f t="shared" si="59"/>
        <v>-94</v>
      </c>
      <c r="AE142" s="18">
        <f t="shared" si="60"/>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1"/>
        <v>1</v>
      </c>
      <c r="AK142" s="12">
        <f t="shared" si="62"/>
        <v>1</v>
      </c>
      <c r="AL142" s="12">
        <f t="shared" si="63"/>
        <v>1</v>
      </c>
      <c r="AM142" s="12">
        <f t="shared" si="64"/>
        <v>1</v>
      </c>
    </row>
    <row r="143" spans="1:39" ht="12" customHeight="1" x14ac:dyDescent="0.15">
      <c r="A143" s="5">
        <f t="shared" si="49"/>
        <v>0</v>
      </c>
      <c r="B143" s="5">
        <f t="shared" si="50"/>
        <v>0</v>
      </c>
      <c r="C143" s="14">
        <f t="shared" si="65"/>
        <v>-95</v>
      </c>
      <c r="F143" s="120" t="e">
        <f>VLOOKUP(C143,Blad1!$A:$B,2,0)</f>
        <v>#N/A</v>
      </c>
      <c r="G143" s="65" t="str">
        <f t="shared" si="47"/>
        <v/>
      </c>
      <c r="H143" s="4" t="str">
        <f>IF(G143="I",$K143,IF(G143="II",$K143-SUM(H$8:H142),IF(G143="III",$K143-SUM(H$8:H142),IF(G143="IV",$K143-SUM(H$8:H142),IF(G143="V",1-SUM(H$8:H142)," ")))))</f>
        <v xml:space="preserve"> </v>
      </c>
      <c r="I143" s="66" t="str">
        <f t="shared" si="48"/>
        <v/>
      </c>
      <c r="J143" s="43" t="str">
        <f>IF(I143="A",$K143,IF(I143="B",$K143-SUM(J$8:J142),IF(I143="C",$K143-SUM(J$8:J142),IF(I143="D",$K143-SUM(J$8:J142),IF(I143="E",1-SUM(J$8:J142)," ")))))</f>
        <v xml:space="preserve"> </v>
      </c>
      <c r="K143" s="1">
        <f>IF(C$4=0,0,(SUM(D$8:D143)/C$4))</f>
        <v>0</v>
      </c>
      <c r="L143" s="9" t="str">
        <f t="shared" si="51"/>
        <v xml:space="preserve"> </v>
      </c>
      <c r="M143" s="2" t="str">
        <f>IF(U143=2,K143,IF(W143=2,K143-SUM(M$8:M142),IF(X143=2,K143-SUM(M$8:M142),IF(X142=2,1-SUM(M$8:M142)," "))))</f>
        <v xml:space="preserve"> </v>
      </c>
      <c r="N143" s="1" t="str">
        <f t="shared" si="52"/>
        <v xml:space="preserve"> </v>
      </c>
      <c r="P143" s="3" t="str">
        <f>IF(O143="Plus",$K143,IF(O143="Basis",$K143-SUM(P$8:P142),IF(O143="Breedte",$K143-SUM(P$8:P142),IF(O142="Breedte",1-SUM(P$8:P142)," "))))</f>
        <v xml:space="preserve"> </v>
      </c>
      <c r="Q143" s="57" t="str">
        <f t="shared" si="67"/>
        <v/>
      </c>
      <c r="R143" s="93" t="e">
        <f t="shared" si="66"/>
        <v>#N/A</v>
      </c>
      <c r="S143" s="12">
        <f t="shared" si="53"/>
        <v>-95</v>
      </c>
      <c r="T143" s="18">
        <f t="shared" si="54"/>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5"/>
        <v>1</v>
      </c>
      <c r="Z143" s="12">
        <f t="shared" si="56"/>
        <v>1</v>
      </c>
      <c r="AA143" s="12">
        <f t="shared" si="57"/>
        <v>1</v>
      </c>
      <c r="AB143" s="12">
        <f t="shared" si="58"/>
        <v>1</v>
      </c>
      <c r="AD143" s="12">
        <f t="shared" si="59"/>
        <v>-95</v>
      </c>
      <c r="AE143" s="18">
        <f t="shared" si="60"/>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1"/>
        <v>1</v>
      </c>
      <c r="AK143" s="12">
        <f t="shared" si="62"/>
        <v>1</v>
      </c>
      <c r="AL143" s="12">
        <f t="shared" si="63"/>
        <v>1</v>
      </c>
      <c r="AM143" s="12">
        <f t="shared" si="64"/>
        <v>1</v>
      </c>
    </row>
    <row r="144" spans="1:39" ht="12" customHeight="1" x14ac:dyDescent="0.15">
      <c r="A144" s="5">
        <f t="shared" si="49"/>
        <v>0</v>
      </c>
      <c r="B144" s="5">
        <f t="shared" si="50"/>
        <v>0</v>
      </c>
      <c r="C144" s="14">
        <f t="shared" si="65"/>
        <v>-96</v>
      </c>
      <c r="F144" s="120" t="e">
        <f>VLOOKUP(C144,Blad1!$A:$B,2,0)</f>
        <v>#N/A</v>
      </c>
      <c r="G144" s="65" t="str">
        <f t="shared" si="47"/>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51"/>
        <v xml:space="preserve"> </v>
      </c>
      <c r="M144" s="2" t="str">
        <f>IF(U144=2,K144,IF(W144=2,K144-SUM(M$8:M143),IF(X144=2,K144-SUM(M$8:M143),IF(X143=2,1-SUM(M$8:M143)," "))))</f>
        <v xml:space="preserve"> </v>
      </c>
      <c r="N144" s="1" t="str">
        <f t="shared" si="52"/>
        <v xml:space="preserve"> </v>
      </c>
      <c r="P144" s="3" t="str">
        <f>IF(O144="Plus",$K144,IF(O144="Basis",$K144-SUM(P$8:P143),IF(O144="Breedte",$K144-SUM(P$8:P143),IF(O143="Breedte",1-SUM(P$8:P143)," "))))</f>
        <v xml:space="preserve"> </v>
      </c>
      <c r="Q144" s="57" t="str">
        <f t="shared" si="67"/>
        <v/>
      </c>
      <c r="R144" s="93" t="e">
        <f t="shared" si="66"/>
        <v>#N/A</v>
      </c>
      <c r="S144" s="12">
        <f t="shared" si="53"/>
        <v>-96</v>
      </c>
      <c r="T144" s="18">
        <f t="shared" si="54"/>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5"/>
        <v>1</v>
      </c>
      <c r="Z144" s="12">
        <f t="shared" si="56"/>
        <v>1</v>
      </c>
      <c r="AA144" s="12">
        <f t="shared" si="57"/>
        <v>1</v>
      </c>
      <c r="AB144" s="12">
        <f t="shared" si="58"/>
        <v>1</v>
      </c>
      <c r="AD144" s="12">
        <f t="shared" si="59"/>
        <v>-96</v>
      </c>
      <c r="AE144" s="18">
        <f t="shared" si="60"/>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1"/>
        <v>1</v>
      </c>
      <c r="AK144" s="12">
        <f t="shared" si="62"/>
        <v>1</v>
      </c>
      <c r="AL144" s="12">
        <f t="shared" si="63"/>
        <v>1</v>
      </c>
      <c r="AM144" s="12">
        <f t="shared" si="64"/>
        <v>1</v>
      </c>
    </row>
    <row r="145" spans="1:39" ht="12" customHeight="1" x14ac:dyDescent="0.15">
      <c r="A145" s="5">
        <f t="shared" si="49"/>
        <v>0</v>
      </c>
      <c r="B145" s="5">
        <f t="shared" si="50"/>
        <v>0</v>
      </c>
      <c r="C145" s="14">
        <f t="shared" si="65"/>
        <v>-97</v>
      </c>
      <c r="F145" s="120" t="e">
        <f>VLOOKUP(C145,Blad1!$A:$B,2,0)</f>
        <v>#N/A</v>
      </c>
      <c r="G145" s="65" t="str">
        <f t="shared" si="47"/>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51"/>
        <v xml:space="preserve"> </v>
      </c>
      <c r="M145" s="2" t="str">
        <f>IF(U145=2,K145,IF(W145=2,K145-SUM(M$8:M144),IF(X145=2,K145-SUM(M$8:M144),IF(X144=2,1-SUM(M$8:M144)," "))))</f>
        <v xml:space="preserve"> </v>
      </c>
      <c r="N145" s="1" t="str">
        <f t="shared" si="52"/>
        <v xml:space="preserve"> </v>
      </c>
      <c r="P145" s="3" t="str">
        <f>IF(O145="Plus",$K145,IF(O145="Basis",$K145-SUM(P$8:P144),IF(O145="Breedte",$K145-SUM(P$8:P144),IF(O144="Breedte",1-SUM(P$8:P144)," "))))</f>
        <v xml:space="preserve"> </v>
      </c>
      <c r="Q145" s="57" t="str">
        <f t="shared" si="67"/>
        <v/>
      </c>
      <c r="R145" s="93" t="e">
        <f t="shared" si="66"/>
        <v>#N/A</v>
      </c>
      <c r="S145" s="12">
        <f t="shared" si="53"/>
        <v>-97</v>
      </c>
      <c r="T145" s="18">
        <f t="shared" si="54"/>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5"/>
        <v>1</v>
      </c>
      <c r="Z145" s="12">
        <f t="shared" si="56"/>
        <v>1</v>
      </c>
      <c r="AA145" s="12">
        <f t="shared" si="57"/>
        <v>1</v>
      </c>
      <c r="AB145" s="12">
        <f t="shared" si="58"/>
        <v>1</v>
      </c>
      <c r="AD145" s="12">
        <f t="shared" si="59"/>
        <v>-97</v>
      </c>
      <c r="AE145" s="18">
        <f t="shared" si="60"/>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1"/>
        <v>1</v>
      </c>
      <c r="AK145" s="12">
        <f t="shared" si="62"/>
        <v>1</v>
      </c>
      <c r="AL145" s="12">
        <f t="shared" si="63"/>
        <v>1</v>
      </c>
      <c r="AM145" s="12">
        <f t="shared" si="64"/>
        <v>1</v>
      </c>
    </row>
    <row r="146" spans="1:39" ht="12" customHeight="1" x14ac:dyDescent="0.15">
      <c r="A146" s="5">
        <f t="shared" si="49"/>
        <v>0</v>
      </c>
      <c r="B146" s="5">
        <f t="shared" si="50"/>
        <v>0</v>
      </c>
      <c r="C146" s="14">
        <f t="shared" si="65"/>
        <v>-98</v>
      </c>
      <c r="F146" s="120" t="e">
        <f>VLOOKUP(C146,Blad1!$A:$B,2,0)</f>
        <v>#N/A</v>
      </c>
      <c r="G146" s="65" t="str">
        <f t="shared" si="47"/>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51"/>
        <v xml:space="preserve"> </v>
      </c>
      <c r="M146" s="2" t="str">
        <f>IF(U146=2,K146,IF(W146=2,K146-SUM(M$8:M145),IF(X146=2,K146-SUM(M$8:M145),IF(X145=2,1-SUM(M$8:M145)," "))))</f>
        <v xml:space="preserve"> </v>
      </c>
      <c r="N146" s="1" t="str">
        <f t="shared" si="52"/>
        <v xml:space="preserve"> </v>
      </c>
      <c r="P146" s="3" t="str">
        <f>IF(O146="Plus",$K146,IF(O146="Basis",$K146-SUM(P$8:P145),IF(O146="Breedte",$K146-SUM(P$8:P145),IF(O145="Breedte",1-SUM(P$8:P145)," "))))</f>
        <v xml:space="preserve"> </v>
      </c>
      <c r="Q146" s="57" t="str">
        <f t="shared" si="67"/>
        <v/>
      </c>
      <c r="R146" s="93" t="e">
        <f t="shared" si="66"/>
        <v>#N/A</v>
      </c>
      <c r="S146" s="12">
        <f t="shared" si="53"/>
        <v>-98</v>
      </c>
      <c r="T146" s="18">
        <f t="shared" si="54"/>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5"/>
        <v>1</v>
      </c>
      <c r="Z146" s="12">
        <f t="shared" si="56"/>
        <v>1</v>
      </c>
      <c r="AA146" s="12">
        <f t="shared" si="57"/>
        <v>1</v>
      </c>
      <c r="AB146" s="12">
        <f t="shared" si="58"/>
        <v>1</v>
      </c>
      <c r="AD146" s="12">
        <f t="shared" si="59"/>
        <v>-98</v>
      </c>
      <c r="AE146" s="18">
        <f t="shared" si="60"/>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1"/>
        <v>1</v>
      </c>
      <c r="AK146" s="12">
        <f t="shared" si="62"/>
        <v>1</v>
      </c>
      <c r="AL146" s="12">
        <f t="shared" si="63"/>
        <v>1</v>
      </c>
      <c r="AM146" s="12">
        <f t="shared" si="64"/>
        <v>1</v>
      </c>
    </row>
    <row r="147" spans="1:39" ht="12" customHeight="1" x14ac:dyDescent="0.15">
      <c r="A147" s="5">
        <f t="shared" si="49"/>
        <v>0</v>
      </c>
      <c r="B147" s="5">
        <f t="shared" si="50"/>
        <v>0</v>
      </c>
      <c r="C147" s="14">
        <f t="shared" si="65"/>
        <v>-99</v>
      </c>
      <c r="F147" s="120" t="e">
        <f>VLOOKUP(C147,Blad1!$A:$B,2,0)</f>
        <v>#N/A</v>
      </c>
      <c r="G147" s="65" t="str">
        <f t="shared" si="47"/>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51"/>
        <v xml:space="preserve"> </v>
      </c>
      <c r="M147" s="2" t="str">
        <f>IF(U147=2,K147,IF(W147=2,K147-SUM(M$8:M146),IF(X147=2,K147-SUM(M$8:M146),IF(X146=2,1-SUM(M$8:M146)," "))))</f>
        <v xml:space="preserve"> </v>
      </c>
      <c r="N147" s="1" t="str">
        <f t="shared" si="52"/>
        <v xml:space="preserve"> </v>
      </c>
      <c r="P147" s="3" t="str">
        <f>IF(O147="Plus",$K147,IF(O147="Basis",$K147-SUM(P$8:P146),IF(O147="Breedte",$K147-SUM(P$8:P146),IF(O146="Breedte",1-SUM(P$8:P146)," "))))</f>
        <v xml:space="preserve"> </v>
      </c>
      <c r="Q147" s="57" t="str">
        <f t="shared" si="67"/>
        <v/>
      </c>
      <c r="R147" s="93" t="e">
        <f t="shared" si="66"/>
        <v>#N/A</v>
      </c>
      <c r="S147" s="12">
        <f t="shared" si="53"/>
        <v>-99</v>
      </c>
      <c r="T147" s="18">
        <f t="shared" si="54"/>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5"/>
        <v>1</v>
      </c>
      <c r="Z147" s="12">
        <f t="shared" si="56"/>
        <v>1</v>
      </c>
      <c r="AA147" s="12">
        <f t="shared" si="57"/>
        <v>1</v>
      </c>
      <c r="AB147" s="12">
        <f t="shared" si="58"/>
        <v>1</v>
      </c>
      <c r="AD147" s="12">
        <f t="shared" si="59"/>
        <v>-99</v>
      </c>
      <c r="AE147" s="18">
        <f t="shared" si="60"/>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1"/>
        <v>1</v>
      </c>
      <c r="AK147" s="12">
        <f t="shared" si="62"/>
        <v>1</v>
      </c>
      <c r="AL147" s="12">
        <f t="shared" si="63"/>
        <v>1</v>
      </c>
      <c r="AM147" s="12">
        <f t="shared" si="64"/>
        <v>1</v>
      </c>
    </row>
    <row r="148" spans="1:39" ht="12" customHeight="1" x14ac:dyDescent="0.15">
      <c r="A148" s="5">
        <f t="shared" si="49"/>
        <v>0</v>
      </c>
      <c r="B148" s="5">
        <f t="shared" si="50"/>
        <v>0</v>
      </c>
      <c r="C148" s="14">
        <f t="shared" si="65"/>
        <v>-100</v>
      </c>
      <c r="F148" s="120" t="e">
        <f>VLOOKUP(C148,Blad1!$A:$B,2,0)</f>
        <v>#N/A</v>
      </c>
      <c r="G148" s="65" t="str">
        <f t="shared" si="47"/>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51"/>
        <v xml:space="preserve"> </v>
      </c>
      <c r="M148" s="2" t="str">
        <f>IF(U148=2,K148,IF(W148=2,K148-SUM(M$8:M147),IF(X148=2,K148-SUM(M$8:M147),IF(X147=2,1-SUM(M$8:M147)," "))))</f>
        <v xml:space="preserve"> </v>
      </c>
      <c r="N148" s="1" t="str">
        <f t="shared" si="52"/>
        <v xml:space="preserve"> </v>
      </c>
      <c r="P148" s="3" t="str">
        <f>IF(O148="Plus",$K148,IF(O148="Basis",$K148-SUM(P$8:P147),IF(O148="Breedte",$K148-SUM(P$8:P147),IF(O147="Breedte",1-SUM(P$8:P147)," "))))</f>
        <v xml:space="preserve"> </v>
      </c>
      <c r="Q148" s="57" t="str">
        <f t="shared" si="67"/>
        <v/>
      </c>
      <c r="R148" s="93" t="e">
        <f t="shared" si="66"/>
        <v>#N/A</v>
      </c>
      <c r="S148" s="12">
        <f t="shared" si="53"/>
        <v>-100</v>
      </c>
      <c r="T148" s="18">
        <f t="shared" si="54"/>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5"/>
        <v>1</v>
      </c>
      <c r="Z148" s="12">
        <f t="shared" si="56"/>
        <v>1</v>
      </c>
      <c r="AA148" s="12">
        <f t="shared" si="57"/>
        <v>1</v>
      </c>
      <c r="AB148" s="12">
        <f t="shared" si="58"/>
        <v>1</v>
      </c>
      <c r="AD148" s="12">
        <f t="shared" si="59"/>
        <v>-100</v>
      </c>
      <c r="AE148" s="18">
        <f t="shared" si="60"/>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1"/>
        <v>1</v>
      </c>
      <c r="AK148" s="12">
        <f t="shared" si="62"/>
        <v>1</v>
      </c>
      <c r="AL148" s="12">
        <f t="shared" si="63"/>
        <v>1</v>
      </c>
      <c r="AM148" s="12">
        <f t="shared" si="64"/>
        <v>1</v>
      </c>
    </row>
    <row r="149" spans="1:39" ht="12" customHeight="1" x14ac:dyDescent="0.15">
      <c r="A149" s="5">
        <f t="shared" si="49"/>
        <v>0</v>
      </c>
      <c r="B149" s="5">
        <f t="shared" si="50"/>
        <v>0</v>
      </c>
      <c r="C149" s="14">
        <f t="shared" si="65"/>
        <v>-101</v>
      </c>
      <c r="F149" s="120" t="e">
        <f>VLOOKUP(C149,Blad1!$A:$B,2,0)</f>
        <v>#N/A</v>
      </c>
      <c r="G149" s="65" t="str">
        <f t="shared" si="47"/>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51"/>
        <v xml:space="preserve"> </v>
      </c>
      <c r="M149" s="2" t="str">
        <f>IF(U149=2,K149,IF(W149=2,K149-SUM(M$8:M148),IF(X149=2,K149-SUM(M$8:M148),IF(X148=2,1-SUM(M$8:M148)," "))))</f>
        <v xml:space="preserve"> </v>
      </c>
      <c r="N149" s="1" t="str">
        <f t="shared" si="52"/>
        <v xml:space="preserve"> </v>
      </c>
      <c r="P149" s="3" t="str">
        <f>IF(O149="Plus",$K149,IF(O149="Basis",$K149-SUM(P$8:P148),IF(O149="Breedte",$K149-SUM(P$8:P148),IF(O148="Breedte",1-SUM(P$8:P148)," "))))</f>
        <v xml:space="preserve"> </v>
      </c>
      <c r="Q149" s="57" t="str">
        <f t="shared" si="67"/>
        <v/>
      </c>
      <c r="R149" s="93" t="e">
        <f t="shared" si="66"/>
        <v>#N/A</v>
      </c>
      <c r="S149" s="12">
        <f t="shared" si="53"/>
        <v>-101</v>
      </c>
      <c r="T149" s="18">
        <f t="shared" si="54"/>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5"/>
        <v>1</v>
      </c>
      <c r="Z149" s="12">
        <f t="shared" si="56"/>
        <v>1</v>
      </c>
      <c r="AA149" s="12">
        <f t="shared" si="57"/>
        <v>1</v>
      </c>
      <c r="AB149" s="12">
        <f t="shared" si="58"/>
        <v>1</v>
      </c>
      <c r="AD149" s="12">
        <f t="shared" si="59"/>
        <v>-101</v>
      </c>
      <c r="AE149" s="18">
        <f t="shared" si="60"/>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1"/>
        <v>1</v>
      </c>
      <c r="AK149" s="12">
        <f t="shared" si="62"/>
        <v>1</v>
      </c>
      <c r="AL149" s="12">
        <f t="shared" si="63"/>
        <v>1</v>
      </c>
      <c r="AM149" s="12">
        <f t="shared" si="64"/>
        <v>1</v>
      </c>
    </row>
    <row r="150" spans="1:39" ht="12" customHeight="1" x14ac:dyDescent="0.15">
      <c r="A150" s="5">
        <f t="shared" si="49"/>
        <v>0</v>
      </c>
      <c r="B150" s="5">
        <f t="shared" si="50"/>
        <v>0</v>
      </c>
      <c r="C150" s="14">
        <f t="shared" si="65"/>
        <v>-102</v>
      </c>
      <c r="F150" s="120" t="e">
        <f>VLOOKUP(C150,Blad1!$A:$B,2,0)</f>
        <v>#N/A</v>
      </c>
      <c r="G150" s="65" t="str">
        <f t="shared" si="47"/>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51"/>
        <v xml:space="preserve"> </v>
      </c>
      <c r="M150" s="2" t="str">
        <f>IF(U150=2,K150,IF(W150=2,K150-SUM(M$8:M149),IF(X150=2,K150-SUM(M$8:M149),IF(X149=2,1-SUM(M$8:M149)," "))))</f>
        <v xml:space="preserve"> </v>
      </c>
      <c r="N150" s="1" t="str">
        <f t="shared" si="52"/>
        <v xml:space="preserve"> </v>
      </c>
      <c r="P150" s="3" t="str">
        <f>IF(O150="Plus",$K150,IF(O150="Basis",$K150-SUM(P$8:P149),IF(O150="Breedte",$K150-SUM(P$8:P149),IF(O149="Breedte",1-SUM(P$8:P149)," "))))</f>
        <v xml:space="preserve"> </v>
      </c>
      <c r="Q150" s="57" t="str">
        <f t="shared" si="67"/>
        <v/>
      </c>
      <c r="R150" s="93" t="e">
        <f t="shared" si="66"/>
        <v>#N/A</v>
      </c>
      <c r="S150" s="12">
        <f t="shared" si="53"/>
        <v>-102</v>
      </c>
      <c r="T150" s="18">
        <f t="shared" si="54"/>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5"/>
        <v>1</v>
      </c>
      <c r="Z150" s="12">
        <f t="shared" si="56"/>
        <v>1</v>
      </c>
      <c r="AA150" s="12">
        <f t="shared" si="57"/>
        <v>1</v>
      </c>
      <c r="AB150" s="12">
        <f t="shared" si="58"/>
        <v>1</v>
      </c>
      <c r="AD150" s="12">
        <f t="shared" si="59"/>
        <v>-102</v>
      </c>
      <c r="AE150" s="18">
        <f t="shared" si="60"/>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1"/>
        <v>1</v>
      </c>
      <c r="AK150" s="12">
        <f t="shared" si="62"/>
        <v>1</v>
      </c>
      <c r="AL150" s="12">
        <f t="shared" si="63"/>
        <v>1</v>
      </c>
      <c r="AM150" s="12">
        <f t="shared" si="64"/>
        <v>1</v>
      </c>
    </row>
    <row r="151" spans="1:39" ht="12" customHeight="1" x14ac:dyDescent="0.15">
      <c r="A151" s="5">
        <f t="shared" si="49"/>
        <v>0</v>
      </c>
      <c r="B151" s="5">
        <f t="shared" si="50"/>
        <v>0</v>
      </c>
      <c r="C151" s="14">
        <f t="shared" si="65"/>
        <v>-103</v>
      </c>
      <c r="F151" s="120" t="e">
        <f>VLOOKUP(C151,Blad1!$A:$B,2,0)</f>
        <v>#N/A</v>
      </c>
      <c r="G151" s="65" t="str">
        <f t="shared" si="47"/>
        <v/>
      </c>
      <c r="H151" s="4" t="str">
        <f>IF(G151="I",$K151,IF(G151="II",$K151-SUM(H$8:H150),IF(G151="III",$K151-SUM(H$8:H150),IF(G151="IV",$K151-SUM(H$8:H150),IF(G151="V",1-SUM(H$8:H150)," ")))))</f>
        <v xml:space="preserve"> </v>
      </c>
      <c r="I151" s="66" t="str">
        <f t="shared" si="48"/>
        <v/>
      </c>
      <c r="J151" s="43" t="str">
        <f>IF(I151="A",$K151,IF(I151="B",$K151-SUM(J$8:J150),IF(I151="C",$K151-SUM(J$8:J150),IF(I151="D",$K151-SUM(J$8:J150),IF(I151="E",1-SUM(J$8:J150)," ")))))</f>
        <v xml:space="preserve"> </v>
      </c>
      <c r="K151" s="1">
        <f>IF(C$4=0,0,(SUM(D$8:D151)/C$4))</f>
        <v>0</v>
      </c>
      <c r="L151" s="9" t="str">
        <f t="shared" si="51"/>
        <v xml:space="preserve"> </v>
      </c>
      <c r="M151" s="2" t="str">
        <f>IF(U151=2,K151,IF(W151=2,K151-SUM(M$8:M150),IF(X151=2,K151-SUM(M$8:M150),IF(X150=2,1-SUM(M$8:M150)," "))))</f>
        <v xml:space="preserve"> </v>
      </c>
      <c r="N151" s="1" t="str">
        <f t="shared" si="52"/>
        <v xml:space="preserve"> </v>
      </c>
      <c r="P151" s="3" t="str">
        <f>IF(O151="Plus",$K151,IF(O151="Basis",$K151-SUM(P$8:P150),IF(O151="Breedte",$K151-SUM(P$8:P150),IF(O150="Breedte",1-SUM(P$8:P150)," "))))</f>
        <v xml:space="preserve"> </v>
      </c>
      <c r="Q151" s="57" t="str">
        <f t="shared" si="67"/>
        <v/>
      </c>
      <c r="R151" s="93" t="e">
        <f t="shared" si="66"/>
        <v>#N/A</v>
      </c>
      <c r="S151" s="12">
        <f t="shared" si="53"/>
        <v>-103</v>
      </c>
      <c r="T151" s="18">
        <f t="shared" si="54"/>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5"/>
        <v>1</v>
      </c>
      <c r="Z151" s="12">
        <f t="shared" si="56"/>
        <v>1</v>
      </c>
      <c r="AA151" s="12">
        <f t="shared" si="57"/>
        <v>1</v>
      </c>
      <c r="AB151" s="12">
        <f t="shared" si="58"/>
        <v>1</v>
      </c>
      <c r="AD151" s="12">
        <f t="shared" si="59"/>
        <v>-103</v>
      </c>
      <c r="AE151" s="18">
        <f t="shared" si="60"/>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1"/>
        <v>1</v>
      </c>
      <c r="AK151" s="12">
        <f t="shared" si="62"/>
        <v>1</v>
      </c>
      <c r="AL151" s="12">
        <f t="shared" si="63"/>
        <v>1</v>
      </c>
      <c r="AM151" s="12">
        <f t="shared" si="64"/>
        <v>1</v>
      </c>
    </row>
    <row r="152" spans="1:39" ht="12" customHeight="1" x14ac:dyDescent="0.15">
      <c r="A152" s="5">
        <f t="shared" si="49"/>
        <v>0</v>
      </c>
      <c r="B152" s="5">
        <f t="shared" si="50"/>
        <v>0</v>
      </c>
      <c r="C152" s="14">
        <f t="shared" si="65"/>
        <v>-104</v>
      </c>
      <c r="F152" s="120" t="e">
        <f>VLOOKUP(C152,Blad1!$A:$B,2,0)</f>
        <v>#N/A</v>
      </c>
      <c r="G152" s="65" t="str">
        <f t="shared" si="47"/>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51"/>
        <v xml:space="preserve"> </v>
      </c>
      <c r="M152" s="2" t="str">
        <f>IF(U152=2,K152,IF(W152=2,K152-SUM(M$8:M151),IF(X152=2,K152-SUM(M$8:M151),IF(X151=2,1-SUM(M$8:M151)," "))))</f>
        <v xml:space="preserve"> </v>
      </c>
      <c r="N152" s="1" t="str">
        <f t="shared" si="52"/>
        <v xml:space="preserve"> </v>
      </c>
      <c r="P152" s="3" t="str">
        <f>IF(O152="Plus",$K152,IF(O152="Basis",$K152-SUM(P$8:P151),IF(O152="Breedte",$K152-SUM(P$8:P151),IF(O151="Breedte",1-SUM(P$8:P151)," "))))</f>
        <v xml:space="preserve"> </v>
      </c>
      <c r="Q152" s="57" t="str">
        <f t="shared" si="67"/>
        <v/>
      </c>
      <c r="R152" s="93" t="e">
        <f t="shared" si="66"/>
        <v>#N/A</v>
      </c>
      <c r="S152" s="12">
        <f t="shared" si="53"/>
        <v>-104</v>
      </c>
      <c r="T152" s="18">
        <f t="shared" si="54"/>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5"/>
        <v>1</v>
      </c>
      <c r="Z152" s="12">
        <f t="shared" si="56"/>
        <v>1</v>
      </c>
      <c r="AA152" s="12">
        <f t="shared" si="57"/>
        <v>1</v>
      </c>
      <c r="AB152" s="12">
        <f t="shared" si="58"/>
        <v>1</v>
      </c>
      <c r="AD152" s="12">
        <f t="shared" si="59"/>
        <v>-104</v>
      </c>
      <c r="AE152" s="18">
        <f t="shared" si="60"/>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1"/>
        <v>1</v>
      </c>
      <c r="AK152" s="12">
        <f t="shared" si="62"/>
        <v>1</v>
      </c>
      <c r="AL152" s="12">
        <f t="shared" si="63"/>
        <v>1</v>
      </c>
      <c r="AM152" s="12">
        <f t="shared" si="64"/>
        <v>1</v>
      </c>
    </row>
    <row r="153" spans="1:39" ht="12" customHeight="1" x14ac:dyDescent="0.15">
      <c r="A153" s="5">
        <f t="shared" si="49"/>
        <v>0</v>
      </c>
      <c r="B153" s="5">
        <f t="shared" si="50"/>
        <v>0</v>
      </c>
      <c r="C153" s="14">
        <f t="shared" si="65"/>
        <v>-105</v>
      </c>
      <c r="F153" s="120" t="e">
        <f>VLOOKUP(C153,Blad1!$A:$B,2,0)</f>
        <v>#N/A</v>
      </c>
      <c r="G153" s="65" t="str">
        <f t="shared" si="47"/>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51"/>
        <v xml:space="preserve"> </v>
      </c>
      <c r="M153" s="2" t="str">
        <f>IF(U153=2,K153,IF(W153=2,K153-SUM(M$8:M152),IF(X153=2,K153-SUM(M$8:M152),IF(X152=2,1-SUM(M$8:M152)," "))))</f>
        <v xml:space="preserve"> </v>
      </c>
      <c r="N153" s="1" t="str">
        <f t="shared" si="52"/>
        <v xml:space="preserve"> </v>
      </c>
      <c r="P153" s="3" t="str">
        <f>IF(O153="Plus",$K153,IF(O153="Basis",$K153-SUM(P$8:P152),IF(O153="Breedte",$K153-SUM(P$8:P152),IF(O152="Breedte",1-SUM(P$8:P152)," "))))</f>
        <v xml:space="preserve"> </v>
      </c>
      <c r="Q153" s="57" t="str">
        <f t="shared" si="67"/>
        <v/>
      </c>
      <c r="R153" s="93" t="e">
        <f t="shared" si="66"/>
        <v>#N/A</v>
      </c>
      <c r="S153" s="12">
        <f t="shared" si="53"/>
        <v>-105</v>
      </c>
      <c r="T153" s="18">
        <f t="shared" si="54"/>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5"/>
        <v>1</v>
      </c>
      <c r="Z153" s="12">
        <f t="shared" si="56"/>
        <v>1</v>
      </c>
      <c r="AA153" s="12">
        <f t="shared" si="57"/>
        <v>1</v>
      </c>
      <c r="AB153" s="12">
        <f t="shared" si="58"/>
        <v>1</v>
      </c>
      <c r="AD153" s="12">
        <f t="shared" si="59"/>
        <v>-105</v>
      </c>
      <c r="AE153" s="18">
        <f t="shared" si="60"/>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1"/>
        <v>1</v>
      </c>
      <c r="AK153" s="12">
        <f t="shared" si="62"/>
        <v>1</v>
      </c>
      <c r="AL153" s="12">
        <f t="shared" si="63"/>
        <v>1</v>
      </c>
      <c r="AM153" s="12">
        <f t="shared" si="64"/>
        <v>1</v>
      </c>
    </row>
    <row r="154" spans="1:39" ht="12" customHeight="1" x14ac:dyDescent="0.15">
      <c r="A154" s="5">
        <f t="shared" si="49"/>
        <v>0</v>
      </c>
      <c r="B154" s="5">
        <f t="shared" si="50"/>
        <v>0</v>
      </c>
      <c r="C154" s="14">
        <f t="shared" si="65"/>
        <v>-106</v>
      </c>
      <c r="F154" s="120" t="e">
        <f>VLOOKUP(C154,Blad1!$A:$B,2,0)</f>
        <v>#N/A</v>
      </c>
      <c r="G154" s="65" t="str">
        <f t="shared" si="47"/>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51"/>
        <v xml:space="preserve"> </v>
      </c>
      <c r="M154" s="2" t="str">
        <f>IF(U154=2,K154,IF(W154=2,K154-SUM(M$8:M153),IF(X154=2,K154-SUM(M$8:M153),IF(X153=2,1-SUM(M$8:M153)," "))))</f>
        <v xml:space="preserve"> </v>
      </c>
      <c r="N154" s="1" t="str">
        <f t="shared" si="52"/>
        <v xml:space="preserve"> </v>
      </c>
      <c r="P154" s="3" t="str">
        <f>IF(O154="Plus",$K154,IF(O154="Basis",$K154-SUM(P$8:P153),IF(O154="Breedte",$K154-SUM(P$8:P153),IF(O153="Breedte",1-SUM(P$8:P153)," "))))</f>
        <v xml:space="preserve"> </v>
      </c>
      <c r="Q154" s="57" t="str">
        <f t="shared" si="67"/>
        <v/>
      </c>
      <c r="R154" s="93" t="e">
        <f t="shared" si="66"/>
        <v>#N/A</v>
      </c>
      <c r="S154" s="12">
        <f t="shared" si="53"/>
        <v>-106</v>
      </c>
      <c r="T154" s="18">
        <f t="shared" si="54"/>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5"/>
        <v>1</v>
      </c>
      <c r="Z154" s="12">
        <f t="shared" si="56"/>
        <v>1</v>
      </c>
      <c r="AA154" s="12">
        <f t="shared" si="57"/>
        <v>1</v>
      </c>
      <c r="AB154" s="12">
        <f t="shared" si="58"/>
        <v>1</v>
      </c>
      <c r="AD154" s="12">
        <f t="shared" si="59"/>
        <v>-106</v>
      </c>
      <c r="AE154" s="18">
        <f t="shared" si="60"/>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1"/>
        <v>1</v>
      </c>
      <c r="AK154" s="12">
        <f t="shared" si="62"/>
        <v>1</v>
      </c>
      <c r="AL154" s="12">
        <f t="shared" si="63"/>
        <v>1</v>
      </c>
      <c r="AM154" s="12">
        <f t="shared" si="64"/>
        <v>1</v>
      </c>
    </row>
    <row r="155" spans="1:39" ht="12" customHeight="1" x14ac:dyDescent="0.15">
      <c r="A155" s="5">
        <f t="shared" si="49"/>
        <v>0</v>
      </c>
      <c r="B155" s="5">
        <f t="shared" si="50"/>
        <v>0</v>
      </c>
      <c r="C155" s="14">
        <f t="shared" si="65"/>
        <v>-107</v>
      </c>
      <c r="F155" s="120" t="e">
        <f>VLOOKUP(C155,Blad1!$A:$B,2,0)</f>
        <v>#N/A</v>
      </c>
      <c r="G155" s="65" t="str">
        <f t="shared" si="47"/>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51"/>
        <v xml:space="preserve"> </v>
      </c>
      <c r="M155" s="2" t="str">
        <f>IF(U155=2,K155,IF(W155=2,K155-SUM(M$8:M154),IF(X155=2,K155-SUM(M$8:M154),IF(X154=2,1-SUM(M$8:M154)," "))))</f>
        <v xml:space="preserve"> </v>
      </c>
      <c r="N155" s="1" t="str">
        <f t="shared" si="52"/>
        <v xml:space="preserve"> </v>
      </c>
      <c r="P155" s="3" t="str">
        <f>IF(O155="Plus",$K155,IF(O155="Basis",$K155-SUM(P$8:P154),IF(O155="Breedte",$K155-SUM(P$8:P154),IF(O154="Breedte",1-SUM(P$8:P154)," "))))</f>
        <v xml:space="preserve"> </v>
      </c>
      <c r="Q155" s="57" t="str">
        <f t="shared" si="67"/>
        <v/>
      </c>
      <c r="R155" s="93" t="e">
        <f t="shared" si="66"/>
        <v>#N/A</v>
      </c>
      <c r="S155" s="12">
        <f t="shared" si="53"/>
        <v>-107</v>
      </c>
      <c r="T155" s="18">
        <f t="shared" si="54"/>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5"/>
        <v>1</v>
      </c>
      <c r="Z155" s="12">
        <f t="shared" si="56"/>
        <v>1</v>
      </c>
      <c r="AA155" s="12">
        <f t="shared" si="57"/>
        <v>1</v>
      </c>
      <c r="AB155" s="12">
        <f t="shared" si="58"/>
        <v>1</v>
      </c>
      <c r="AD155" s="12">
        <f t="shared" si="59"/>
        <v>-107</v>
      </c>
      <c r="AE155" s="18">
        <f t="shared" si="60"/>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1"/>
        <v>1</v>
      </c>
      <c r="AK155" s="12">
        <f t="shared" si="62"/>
        <v>1</v>
      </c>
      <c r="AL155" s="12">
        <f t="shared" si="63"/>
        <v>1</v>
      </c>
      <c r="AM155" s="12">
        <f t="shared" si="64"/>
        <v>1</v>
      </c>
    </row>
    <row r="156" spans="1:39" ht="12" customHeight="1" x14ac:dyDescent="0.15">
      <c r="A156" s="5">
        <f t="shared" si="49"/>
        <v>0</v>
      </c>
      <c r="B156" s="5">
        <f t="shared" si="50"/>
        <v>0</v>
      </c>
      <c r="C156" s="14">
        <f t="shared" si="65"/>
        <v>-108</v>
      </c>
      <c r="F156" s="120"/>
      <c r="G156" s="65" t="str">
        <f t="shared" si="47"/>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51"/>
        <v xml:space="preserve"> </v>
      </c>
      <c r="M156" s="2" t="str">
        <f>IF(U156=2,K156,IF(W156=2,K156-SUM(M$8:M155),IF(X156=2,K156-SUM(M$8:M155),IF(X155=2,1-SUM(M$8:M155)," "))))</f>
        <v xml:space="preserve"> </v>
      </c>
      <c r="N156" s="1" t="str">
        <f t="shared" si="52"/>
        <v xml:space="preserve"> </v>
      </c>
      <c r="P156" s="3" t="str">
        <f>IF(O156="Plus",$K156,IF(O156="Basis",$K156-SUM(P$8:P155),IF(O156="Breedte",$K156-SUM(P$8:P155),IF(O155="Breedte",1-SUM(P$8:P155)," "))))</f>
        <v xml:space="preserve"> </v>
      </c>
      <c r="Q156" s="57" t="str">
        <f t="shared" si="67"/>
        <v/>
      </c>
      <c r="R156" s="93">
        <f t="shared" si="66"/>
        <v>0</v>
      </c>
      <c r="S156" s="12">
        <f t="shared" si="53"/>
        <v>-108</v>
      </c>
      <c r="T156" s="18">
        <f t="shared" si="54"/>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5"/>
        <v>1</v>
      </c>
      <c r="Z156" s="12">
        <f t="shared" si="56"/>
        <v>1</v>
      </c>
      <c r="AA156" s="12">
        <f t="shared" si="57"/>
        <v>1</v>
      </c>
      <c r="AB156" s="12">
        <f t="shared" si="58"/>
        <v>1</v>
      </c>
      <c r="AD156" s="12">
        <f t="shared" si="59"/>
        <v>-108</v>
      </c>
      <c r="AE156" s="18">
        <f t="shared" si="60"/>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1"/>
        <v>1</v>
      </c>
      <c r="AK156" s="12">
        <f t="shared" si="62"/>
        <v>1</v>
      </c>
      <c r="AL156" s="12">
        <f t="shared" si="63"/>
        <v>1</v>
      </c>
      <c r="AM156" s="12">
        <f t="shared" si="64"/>
        <v>1</v>
      </c>
    </row>
    <row r="157" spans="1:39" ht="12" customHeight="1" x14ac:dyDescent="0.15">
      <c r="A157" s="5">
        <f t="shared" si="49"/>
        <v>0</v>
      </c>
      <c r="B157" s="5">
        <f t="shared" si="50"/>
        <v>0</v>
      </c>
      <c r="C157" s="14">
        <f t="shared" si="65"/>
        <v>-109</v>
      </c>
      <c r="F157" s="120"/>
      <c r="G157" s="65" t="str">
        <f t="shared" si="47"/>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51"/>
        <v xml:space="preserve"> </v>
      </c>
      <c r="M157" s="2" t="str">
        <f>IF(U157=2,K157,IF(W157=2,K157-SUM(M$8:M156),IF(X157=2,K157-SUM(M$8:M156),IF(X156=2,1-SUM(M$8:M156)," "))))</f>
        <v xml:space="preserve"> </v>
      </c>
      <c r="N157" s="1" t="str">
        <f t="shared" si="52"/>
        <v xml:space="preserve"> </v>
      </c>
      <c r="P157" s="3" t="str">
        <f>IF(O157="Plus",$K157,IF(O157="Basis",$K157-SUM(P$8:P156),IF(O157="Breedte",$K157-SUM(P$8:P156),IF(O156="Breedte",1-SUM(P$8:P156)," "))))</f>
        <v xml:space="preserve"> </v>
      </c>
      <c r="Q157" s="57" t="str">
        <f t="shared" si="67"/>
        <v/>
      </c>
      <c r="R157" s="93">
        <f t="shared" si="66"/>
        <v>0</v>
      </c>
      <c r="S157" s="12">
        <f t="shared" si="53"/>
        <v>-109</v>
      </c>
      <c r="T157" s="18">
        <f t="shared" si="54"/>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5"/>
        <v>1</v>
      </c>
      <c r="Z157" s="12">
        <f t="shared" si="56"/>
        <v>1</v>
      </c>
      <c r="AA157" s="12">
        <f t="shared" si="57"/>
        <v>1</v>
      </c>
      <c r="AB157" s="12">
        <f t="shared" si="58"/>
        <v>1</v>
      </c>
      <c r="AD157" s="12">
        <f t="shared" si="59"/>
        <v>-109</v>
      </c>
      <c r="AE157" s="18">
        <f t="shared" si="60"/>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1"/>
        <v>1</v>
      </c>
      <c r="AK157" s="12">
        <f t="shared" si="62"/>
        <v>1</v>
      </c>
      <c r="AL157" s="12">
        <f t="shared" si="63"/>
        <v>1</v>
      </c>
      <c r="AM157" s="12">
        <f t="shared" si="64"/>
        <v>1</v>
      </c>
    </row>
    <row r="158" spans="1:39" ht="12" customHeight="1" x14ac:dyDescent="0.15">
      <c r="A158" s="5">
        <f t="shared" si="49"/>
        <v>0</v>
      </c>
      <c r="B158" s="5">
        <f t="shared" si="50"/>
        <v>0</v>
      </c>
      <c r="C158" s="14">
        <f t="shared" si="65"/>
        <v>-110</v>
      </c>
      <c r="F158" s="120"/>
      <c r="G158" s="65" t="str">
        <f t="shared" si="47"/>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51"/>
        <v xml:space="preserve"> </v>
      </c>
      <c r="M158" s="2" t="str">
        <f>IF(U158=2,K158,IF(W158=2,K158-SUM(M$8:M157),IF(X158=2,K158-SUM(M$8:M157),IF(X157=2,1-SUM(M$8:M157)," "))))</f>
        <v xml:space="preserve"> </v>
      </c>
      <c r="N158" s="1" t="str">
        <f t="shared" si="52"/>
        <v xml:space="preserve"> </v>
      </c>
      <c r="P158" s="3" t="str">
        <f>IF(O158="Plus",$K158,IF(O158="Basis",$K158-SUM(P$8:P157),IF(O158="Breedte",$K158-SUM(P$8:P157),IF(O157="Breedte",1-SUM(P$8:P157)," "))))</f>
        <v xml:space="preserve"> </v>
      </c>
      <c r="Q158" s="57" t="str">
        <f t="shared" si="67"/>
        <v/>
      </c>
      <c r="R158" s="93">
        <f t="shared" si="66"/>
        <v>0</v>
      </c>
      <c r="S158" s="12">
        <f t="shared" si="53"/>
        <v>-110</v>
      </c>
      <c r="T158" s="18">
        <f t="shared" si="54"/>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5"/>
        <v>1</v>
      </c>
      <c r="Z158" s="12">
        <f t="shared" si="56"/>
        <v>1</v>
      </c>
      <c r="AA158" s="12">
        <f t="shared" si="57"/>
        <v>1</v>
      </c>
      <c r="AB158" s="12">
        <f t="shared" si="58"/>
        <v>1</v>
      </c>
      <c r="AD158" s="12">
        <f t="shared" si="59"/>
        <v>-110</v>
      </c>
      <c r="AE158" s="18">
        <f t="shared" si="60"/>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1"/>
        <v>1</v>
      </c>
      <c r="AK158" s="12">
        <f t="shared" si="62"/>
        <v>1</v>
      </c>
      <c r="AL158" s="12">
        <f t="shared" si="63"/>
        <v>1</v>
      </c>
      <c r="AM158" s="12">
        <f t="shared" si="64"/>
        <v>1</v>
      </c>
    </row>
    <row r="159" spans="1:39" ht="12" customHeight="1" x14ac:dyDescent="0.15">
      <c r="A159" s="5">
        <f t="shared" si="49"/>
        <v>0</v>
      </c>
      <c r="B159" s="5">
        <f t="shared" si="50"/>
        <v>0</v>
      </c>
      <c r="C159" s="14">
        <f t="shared" si="65"/>
        <v>-111</v>
      </c>
      <c r="F159" s="120"/>
      <c r="G159" s="65" t="str">
        <f t="shared" si="47"/>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51"/>
        <v xml:space="preserve"> </v>
      </c>
      <c r="M159" s="2" t="str">
        <f>IF(U159=2,K159,IF(W159=2,K159-SUM(M$8:M158),IF(X159=2,K159-SUM(M$8:M158),IF(X158=2,1-SUM(M$8:M158)," "))))</f>
        <v xml:space="preserve"> </v>
      </c>
      <c r="N159" s="1" t="str">
        <f t="shared" si="52"/>
        <v xml:space="preserve"> </v>
      </c>
      <c r="P159" s="3" t="str">
        <f>IF(O159="Plus",$K159,IF(O159="Basis",$K159-SUM(P$8:P158),IF(O159="Breedte",$K159-SUM(P$8:P158),IF(O158="Breedte",1-SUM(P$8:P158)," "))))</f>
        <v xml:space="preserve"> </v>
      </c>
      <c r="Q159" s="57" t="str">
        <f t="shared" si="67"/>
        <v/>
      </c>
      <c r="R159" s="93">
        <f t="shared" si="66"/>
        <v>0</v>
      </c>
      <c r="S159" s="12">
        <f t="shared" si="53"/>
        <v>-111</v>
      </c>
      <c r="T159" s="18">
        <f t="shared" si="54"/>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5"/>
        <v>1</v>
      </c>
      <c r="Z159" s="12">
        <f t="shared" si="56"/>
        <v>1</v>
      </c>
      <c r="AA159" s="12">
        <f t="shared" si="57"/>
        <v>1</v>
      </c>
      <c r="AB159" s="12">
        <f t="shared" si="58"/>
        <v>1</v>
      </c>
      <c r="AD159" s="12">
        <f t="shared" si="59"/>
        <v>-111</v>
      </c>
      <c r="AE159" s="18">
        <f t="shared" si="60"/>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1"/>
        <v>1</v>
      </c>
      <c r="AK159" s="12">
        <f t="shared" si="62"/>
        <v>1</v>
      </c>
      <c r="AL159" s="12">
        <f t="shared" si="63"/>
        <v>1</v>
      </c>
      <c r="AM159" s="12">
        <f t="shared" si="64"/>
        <v>1</v>
      </c>
    </row>
    <row r="160" spans="1:39" ht="12" customHeight="1" x14ac:dyDescent="0.15">
      <c r="A160" s="5">
        <f t="shared" si="49"/>
        <v>0</v>
      </c>
      <c r="B160" s="5">
        <f t="shared" si="50"/>
        <v>0</v>
      </c>
      <c r="C160" s="14">
        <f t="shared" si="65"/>
        <v>-112</v>
      </c>
      <c r="F160" s="120"/>
      <c r="G160" s="65" t="str">
        <f t="shared" si="47"/>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51"/>
        <v xml:space="preserve"> </v>
      </c>
      <c r="M160" s="2" t="str">
        <f>IF(U160=2,K160,IF(W160=2,K160-SUM(M$8:M159),IF(X160=2,K160-SUM(M$8:M159),IF(X159=2,1-SUM(M$8:M159)," "))))</f>
        <v xml:space="preserve"> </v>
      </c>
      <c r="N160" s="1" t="str">
        <f t="shared" si="52"/>
        <v xml:space="preserve"> </v>
      </c>
      <c r="P160" s="3" t="str">
        <f>IF(O160="Plus",$K160,IF(O160="Basis",$K160-SUM(P$8:P159),IF(O160="Breedte",$K160-SUM(P$8:P159),IF(O159="Breedte",1-SUM(P$8:P159)," "))))</f>
        <v xml:space="preserve"> </v>
      </c>
      <c r="Q160" s="57" t="str">
        <f t="shared" si="67"/>
        <v/>
      </c>
      <c r="R160" s="93">
        <f t="shared" si="66"/>
        <v>0</v>
      </c>
      <c r="S160" s="12">
        <f t="shared" si="53"/>
        <v>-112</v>
      </c>
      <c r="T160" s="18">
        <f t="shared" si="54"/>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5"/>
        <v>1</v>
      </c>
      <c r="Z160" s="12">
        <f t="shared" si="56"/>
        <v>1</v>
      </c>
      <c r="AA160" s="12">
        <f t="shared" si="57"/>
        <v>1</v>
      </c>
      <c r="AB160" s="12">
        <f t="shared" si="58"/>
        <v>1</v>
      </c>
      <c r="AD160" s="12">
        <f t="shared" si="59"/>
        <v>-112</v>
      </c>
      <c r="AE160" s="18">
        <f t="shared" si="60"/>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1"/>
        <v>1</v>
      </c>
      <c r="AK160" s="12">
        <f t="shared" si="62"/>
        <v>1</v>
      </c>
      <c r="AL160" s="12">
        <f t="shared" si="63"/>
        <v>1</v>
      </c>
      <c r="AM160" s="12">
        <f t="shared" si="64"/>
        <v>1</v>
      </c>
    </row>
    <row r="161" spans="1:39" ht="12" customHeight="1" x14ac:dyDescent="0.15">
      <c r="A161" s="5">
        <f t="shared" si="49"/>
        <v>0</v>
      </c>
      <c r="B161" s="5">
        <f t="shared" si="50"/>
        <v>0</v>
      </c>
      <c r="C161" s="14">
        <f t="shared" si="65"/>
        <v>-113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51"/>
        <v xml:space="preserve"> </v>
      </c>
      <c r="M161" s="2" t="str">
        <f>IF(U161=2,K161,IF(W161=2,K161-SUM(M$8:M160),IF(X161=2,K161-SUM(M$8:M160),IF(X160=2,1-SUM(M$8:M160)," "))))</f>
        <v xml:space="preserve"> </v>
      </c>
      <c r="N161" s="1" t="str">
        <f t="shared" si="52"/>
        <v xml:space="preserve"> </v>
      </c>
      <c r="P161" s="3" t="str">
        <f>IF(O161="Plus",$K161,IF(O161="Basis",$K161-SUM(P$8:P160),IF(O161="Breedte",$K161-SUM(P$8:P160),IF(O160="Breedte",1-SUM(P$8:P160)," "))))</f>
        <v xml:space="preserve"> </v>
      </c>
      <c r="Q161" s="57" t="str">
        <f t="shared" si="67"/>
        <v/>
      </c>
      <c r="R161" s="93">
        <f t="shared" si="66"/>
        <v>0</v>
      </c>
      <c r="S161" s="12">
        <f t="shared" si="53"/>
        <v>-113</v>
      </c>
      <c r="T161" s="18">
        <f t="shared" si="54"/>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5"/>
        <v>1</v>
      </c>
      <c r="Z161" s="12">
        <f t="shared" si="56"/>
        <v>1</v>
      </c>
      <c r="AA161" s="12">
        <f t="shared" si="57"/>
        <v>1</v>
      </c>
      <c r="AB161" s="12">
        <f t="shared" si="58"/>
        <v>1</v>
      </c>
      <c r="AD161" s="12">
        <f t="shared" si="59"/>
        <v>-113</v>
      </c>
      <c r="AE161" s="18">
        <f t="shared" si="60"/>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1"/>
        <v>1</v>
      </c>
      <c r="AK161" s="12">
        <f t="shared" si="62"/>
        <v>1</v>
      </c>
      <c r="AL161" s="12">
        <f t="shared" si="63"/>
        <v>1</v>
      </c>
      <c r="AM161" s="12">
        <f t="shared" si="64"/>
        <v>1</v>
      </c>
    </row>
    <row r="162" spans="1:39" ht="12" customHeight="1" x14ac:dyDescent="0.15">
      <c r="A162" s="5">
        <f t="shared" si="49"/>
        <v>0</v>
      </c>
      <c r="B162" s="5">
        <f t="shared" si="50"/>
        <v>0</v>
      </c>
      <c r="C162" s="14">
        <f t="shared" si="65"/>
        <v>-114</v>
      </c>
      <c r="F162" s="120"/>
      <c r="G162" s="65" t="str">
        <f t="shared" si="68"/>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51"/>
        <v xml:space="preserve"> </v>
      </c>
      <c r="M162" s="2" t="str">
        <f>IF(U162=2,K162,IF(W162=2,K162-SUM(M$8:M161),IF(X162=2,K162-SUM(M$8:M161),IF(X161=2,1-SUM(M$8:M161)," "))))</f>
        <v xml:space="preserve"> </v>
      </c>
      <c r="N162" s="1" t="str">
        <f t="shared" si="52"/>
        <v xml:space="preserve"> </v>
      </c>
      <c r="P162" s="3" t="str">
        <f>IF(O162="Plus",$K162,IF(O162="Basis",$K162-SUM(P$8:P161),IF(O162="Breedte",$K162-SUM(P$8:P161),IF(O161="Breedte",1-SUM(P$8:P161)," "))))</f>
        <v xml:space="preserve"> </v>
      </c>
      <c r="Q162" s="57" t="str">
        <f t="shared" si="67"/>
        <v/>
      </c>
      <c r="R162" s="93">
        <f t="shared" si="66"/>
        <v>0</v>
      </c>
      <c r="S162" s="12">
        <f t="shared" si="53"/>
        <v>-114</v>
      </c>
      <c r="T162" s="18">
        <f t="shared" si="54"/>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5"/>
        <v>1</v>
      </c>
      <c r="Z162" s="12">
        <f t="shared" si="56"/>
        <v>1</v>
      </c>
      <c r="AA162" s="12">
        <f t="shared" si="57"/>
        <v>1</v>
      </c>
      <c r="AB162" s="12">
        <f t="shared" si="58"/>
        <v>1</v>
      </c>
      <c r="AD162" s="12">
        <f t="shared" si="59"/>
        <v>-114</v>
      </c>
      <c r="AE162" s="18">
        <f t="shared" si="60"/>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1"/>
        <v>1</v>
      </c>
      <c r="AK162" s="12">
        <f t="shared" si="62"/>
        <v>1</v>
      </c>
      <c r="AL162" s="12">
        <f t="shared" si="63"/>
        <v>1</v>
      </c>
      <c r="AM162" s="12">
        <f t="shared" si="64"/>
        <v>1</v>
      </c>
    </row>
    <row r="163" spans="1:39" ht="12" customHeight="1" x14ac:dyDescent="0.15">
      <c r="A163" s="5">
        <f t="shared" si="49"/>
        <v>0</v>
      </c>
      <c r="B163" s="5">
        <f t="shared" si="50"/>
        <v>0</v>
      </c>
      <c r="C163" s="14">
        <f t="shared" si="65"/>
        <v>-115</v>
      </c>
      <c r="F163" s="120"/>
      <c r="G163" s="65" t="str">
        <f t="shared" si="68"/>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51"/>
        <v xml:space="preserve"> </v>
      </c>
      <c r="M163" s="2" t="str">
        <f>IF(U163=2,K163,IF(W163=2,K163-SUM(M$8:M162),IF(X163=2,K163-SUM(M$8:M162),IF(X162=2,1-SUM(M$8:M162)," "))))</f>
        <v xml:space="preserve"> </v>
      </c>
      <c r="N163" s="1" t="str">
        <f t="shared" si="52"/>
        <v xml:space="preserve"> </v>
      </c>
      <c r="P163" s="3" t="str">
        <f>IF(O163="Plus",$K163,IF(O163="Basis",$K163-SUM(P$8:P162),IF(O163="Breedte",$K163-SUM(P$8:P162),IF(O162="Breedte",1-SUM(P$8:P162)," "))))</f>
        <v xml:space="preserve"> </v>
      </c>
      <c r="Q163" s="57" t="str">
        <f t="shared" si="67"/>
        <v/>
      </c>
      <c r="R163" s="93">
        <f t="shared" si="66"/>
        <v>0</v>
      </c>
      <c r="S163" s="12">
        <f t="shared" si="53"/>
        <v>-115</v>
      </c>
      <c r="T163" s="18">
        <f t="shared" si="54"/>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5"/>
        <v>1</v>
      </c>
      <c r="Z163" s="12">
        <f t="shared" si="56"/>
        <v>1</v>
      </c>
      <c r="AA163" s="12">
        <f t="shared" si="57"/>
        <v>1</v>
      </c>
      <c r="AB163" s="12">
        <f t="shared" si="58"/>
        <v>1</v>
      </c>
      <c r="AD163" s="12">
        <f t="shared" si="59"/>
        <v>-115</v>
      </c>
      <c r="AE163" s="18">
        <f t="shared" si="60"/>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1"/>
        <v>1</v>
      </c>
      <c r="AK163" s="12">
        <f t="shared" si="62"/>
        <v>1</v>
      </c>
      <c r="AL163" s="12">
        <f t="shared" si="63"/>
        <v>1</v>
      </c>
      <c r="AM163" s="12">
        <f t="shared" si="64"/>
        <v>1</v>
      </c>
    </row>
    <row r="164" spans="1:39" ht="12" customHeight="1" x14ac:dyDescent="0.15">
      <c r="A164" s="5">
        <f t="shared" si="49"/>
        <v>0</v>
      </c>
      <c r="B164" s="5">
        <f t="shared" si="50"/>
        <v>0</v>
      </c>
      <c r="C164" s="14">
        <f t="shared" si="65"/>
        <v>-116</v>
      </c>
      <c r="F164" s="120"/>
      <c r="G164" s="65" t="str">
        <f t="shared" si="68"/>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51"/>
        <v xml:space="preserve"> </v>
      </c>
      <c r="M164" s="2" t="str">
        <f>IF(U164=2,K164,IF(W164=2,K164-SUM(M$8:M163),IF(X164=2,K164-SUM(M$8:M163),IF(X163=2,1-SUM(M$8:M163)," "))))</f>
        <v xml:space="preserve"> </v>
      </c>
      <c r="N164" s="1" t="str">
        <f t="shared" si="52"/>
        <v xml:space="preserve"> </v>
      </c>
      <c r="P164" s="3" t="str">
        <f>IF(O164="Plus",$K164,IF(O164="Basis",$K164-SUM(P$8:P163),IF(O164="Breedte",$K164-SUM(P$8:P163),IF(O163="Breedte",1-SUM(P$8:P163)," "))))</f>
        <v xml:space="preserve"> </v>
      </c>
      <c r="Q164" s="57" t="str">
        <f t="shared" si="67"/>
        <v/>
      </c>
      <c r="R164" s="93">
        <f t="shared" si="66"/>
        <v>0</v>
      </c>
      <c r="S164" s="12">
        <f t="shared" si="53"/>
        <v>-116</v>
      </c>
      <c r="T164" s="18">
        <f t="shared" si="54"/>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5"/>
        <v>1</v>
      </c>
      <c r="Z164" s="12">
        <f t="shared" si="56"/>
        <v>1</v>
      </c>
      <c r="AA164" s="12">
        <f t="shared" si="57"/>
        <v>1</v>
      </c>
      <c r="AB164" s="12">
        <f t="shared" si="58"/>
        <v>1</v>
      </c>
      <c r="AD164" s="12">
        <f t="shared" si="59"/>
        <v>-116</v>
      </c>
      <c r="AE164" s="18">
        <f t="shared" si="60"/>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1"/>
        <v>1</v>
      </c>
      <c r="AK164" s="12">
        <f t="shared" si="62"/>
        <v>1</v>
      </c>
      <c r="AL164" s="12">
        <f t="shared" si="63"/>
        <v>1</v>
      </c>
      <c r="AM164" s="12">
        <f t="shared" si="64"/>
        <v>1</v>
      </c>
    </row>
    <row r="165" spans="1:39" ht="12" customHeight="1" x14ac:dyDescent="0.15">
      <c r="A165" s="5">
        <f t="shared" si="49"/>
        <v>0</v>
      </c>
      <c r="B165" s="5">
        <f t="shared" si="50"/>
        <v>0</v>
      </c>
      <c r="C165" s="14">
        <f t="shared" si="65"/>
        <v>-117</v>
      </c>
      <c r="F165" s="120"/>
      <c r="G165" s="65" t="str">
        <f t="shared" si="68"/>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51"/>
        <v xml:space="preserve"> </v>
      </c>
      <c r="M165" s="2" t="str">
        <f>IF(U165=2,K165,IF(W165=2,K165-SUM(M$8:M164),IF(X165=2,K165-SUM(M$8:M164),IF(X164=2,1-SUM(M$8:M164)," "))))</f>
        <v xml:space="preserve"> </v>
      </c>
      <c r="N165" s="1" t="str">
        <f t="shared" si="52"/>
        <v xml:space="preserve"> </v>
      </c>
      <c r="P165" s="3" t="str">
        <f>IF(O165="Plus",$K165,IF(O165="Basis",$K165-SUM(P$8:P164),IF(O165="Breedte",$K165-SUM(P$8:P164),IF(O164="Breedte",1-SUM(P$8:P164)," "))))</f>
        <v xml:space="preserve"> </v>
      </c>
      <c r="Q165" s="57" t="str">
        <f t="shared" si="67"/>
        <v/>
      </c>
      <c r="R165" s="93">
        <f t="shared" si="66"/>
        <v>0</v>
      </c>
      <c r="S165" s="12">
        <f t="shared" si="53"/>
        <v>-117</v>
      </c>
      <c r="T165" s="18">
        <f t="shared" si="54"/>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5"/>
        <v>1</v>
      </c>
      <c r="Z165" s="12">
        <f t="shared" si="56"/>
        <v>1</v>
      </c>
      <c r="AA165" s="12">
        <f t="shared" si="57"/>
        <v>1</v>
      </c>
      <c r="AB165" s="12">
        <f t="shared" si="58"/>
        <v>1</v>
      </c>
      <c r="AD165" s="12">
        <f t="shared" si="59"/>
        <v>-117</v>
      </c>
      <c r="AE165" s="18">
        <f t="shared" si="60"/>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1"/>
        <v>1</v>
      </c>
      <c r="AK165" s="12">
        <f t="shared" si="62"/>
        <v>1</v>
      </c>
      <c r="AL165" s="12">
        <f t="shared" si="63"/>
        <v>1</v>
      </c>
      <c r="AM165" s="12">
        <f t="shared" si="64"/>
        <v>1</v>
      </c>
    </row>
    <row r="166" spans="1:39" ht="12" customHeight="1" x14ac:dyDescent="0.15">
      <c r="A166" s="5">
        <f t="shared" si="49"/>
        <v>0</v>
      </c>
      <c r="B166" s="5">
        <f t="shared" si="50"/>
        <v>0</v>
      </c>
      <c r="C166" s="14">
        <f t="shared" si="65"/>
        <v>-118</v>
      </c>
      <c r="F166" s="120"/>
      <c r="G166" s="65" t="str">
        <f t="shared" si="68"/>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51"/>
        <v xml:space="preserve"> </v>
      </c>
      <c r="M166" s="2" t="str">
        <f>IF(U166=2,K166,IF(W166=2,K166-SUM(M$8:M165),IF(X166=2,K166-SUM(M$8:M165),IF(X165=2,1-SUM(M$8:M165)," "))))</f>
        <v xml:space="preserve"> </v>
      </c>
      <c r="N166" s="1" t="str">
        <f t="shared" si="52"/>
        <v xml:space="preserve"> </v>
      </c>
      <c r="P166" s="3" t="str">
        <f>IF(O166="Plus",$K166,IF(O166="Basis",$K166-SUM(P$8:P165),IF(O166="Breedte",$K166-SUM(P$8:P165),IF(O165="Breedte",1-SUM(P$8:P165)," "))))</f>
        <v xml:space="preserve"> </v>
      </c>
      <c r="Q166" s="57" t="str">
        <f t="shared" si="67"/>
        <v/>
      </c>
      <c r="R166" s="93">
        <f t="shared" si="66"/>
        <v>0</v>
      </c>
      <c r="S166" s="12">
        <f t="shared" si="53"/>
        <v>-118</v>
      </c>
      <c r="T166" s="18">
        <f t="shared" si="54"/>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5"/>
        <v>1</v>
      </c>
      <c r="Z166" s="12">
        <f t="shared" si="56"/>
        <v>1</v>
      </c>
      <c r="AA166" s="12">
        <f t="shared" si="57"/>
        <v>1</v>
      </c>
      <c r="AB166" s="12">
        <f t="shared" si="58"/>
        <v>1</v>
      </c>
      <c r="AD166" s="12">
        <f t="shared" si="59"/>
        <v>-118</v>
      </c>
      <c r="AE166" s="18">
        <f t="shared" si="60"/>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1"/>
        <v>1</v>
      </c>
      <c r="AK166" s="12">
        <f t="shared" si="62"/>
        <v>1</v>
      </c>
      <c r="AL166" s="12">
        <f t="shared" si="63"/>
        <v>1</v>
      </c>
      <c r="AM166" s="12">
        <f t="shared" si="64"/>
        <v>1</v>
      </c>
    </row>
    <row r="167" spans="1:39" ht="12" customHeight="1" x14ac:dyDescent="0.15">
      <c r="A167" s="5">
        <f t="shared" si="49"/>
        <v>0</v>
      </c>
      <c r="B167" s="5">
        <f t="shared" si="50"/>
        <v>0</v>
      </c>
      <c r="C167" s="14">
        <f t="shared" si="65"/>
        <v>-119</v>
      </c>
      <c r="F167" s="120"/>
      <c r="G167" s="65" t="str">
        <f t="shared" si="68"/>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51"/>
        <v xml:space="preserve"> </v>
      </c>
      <c r="M167" s="2" t="str">
        <f>IF(U167=2,K167,IF(W167=2,K167-SUM(M$8:M166),IF(X167=2,K167-SUM(M$8:M166),IF(X166=2,1-SUM(M$8:M166)," "))))</f>
        <v xml:space="preserve"> </v>
      </c>
      <c r="N167" s="1" t="str">
        <f t="shared" si="52"/>
        <v xml:space="preserve"> </v>
      </c>
      <c r="P167" s="3" t="str">
        <f>IF(O167="Plus",$K167,IF(O167="Basis",$K167-SUM(P$8:P166),IF(O167="Breedte",$K167-SUM(P$8:P166),IF(O166="Breedte",1-SUM(P$8:P166)," "))))</f>
        <v xml:space="preserve"> </v>
      </c>
      <c r="Q167" s="57" t="str">
        <f t="shared" si="67"/>
        <v/>
      </c>
      <c r="R167" s="93">
        <f t="shared" si="66"/>
        <v>0</v>
      </c>
      <c r="S167" s="12">
        <f t="shared" si="53"/>
        <v>-119</v>
      </c>
      <c r="T167" s="18">
        <f t="shared" si="54"/>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5"/>
        <v>1</v>
      </c>
      <c r="Z167" s="12">
        <f t="shared" si="56"/>
        <v>1</v>
      </c>
      <c r="AA167" s="12">
        <f t="shared" si="57"/>
        <v>1</v>
      </c>
      <c r="AB167" s="12">
        <f t="shared" si="58"/>
        <v>1</v>
      </c>
      <c r="AD167" s="12">
        <f t="shared" si="59"/>
        <v>-119</v>
      </c>
      <c r="AE167" s="18">
        <f t="shared" si="60"/>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1"/>
        <v>1</v>
      </c>
      <c r="AK167" s="12">
        <f t="shared" si="62"/>
        <v>1</v>
      </c>
      <c r="AL167" s="12">
        <f t="shared" si="63"/>
        <v>1</v>
      </c>
      <c r="AM167" s="12">
        <f t="shared" si="64"/>
        <v>1</v>
      </c>
    </row>
    <row r="168" spans="1:39" ht="12" customHeight="1" x14ac:dyDescent="0.15">
      <c r="A168" s="5">
        <f t="shared" si="49"/>
        <v>0</v>
      </c>
      <c r="B168" s="5">
        <f t="shared" si="50"/>
        <v>0</v>
      </c>
      <c r="C168" s="14">
        <f t="shared" si="65"/>
        <v>-120</v>
      </c>
      <c r="F168" s="120"/>
      <c r="G168" s="65" t="str">
        <f t="shared" si="68"/>
        <v/>
      </c>
      <c r="H168" s="4" t="str">
        <f>IF(G168="I",$K168,IF(G168="II",$K168-SUM(H$8:H167),IF(G168="III",$K168-SUM(H$8:H167),IF(G168="IV",$K168-SUM(H$8:H167),IF(G168="V",1-SUM(H$8:H167)," ")))))</f>
        <v xml:space="preserve"> </v>
      </c>
      <c r="I168" s="66" t="str">
        <f t="shared" si="48"/>
        <v/>
      </c>
      <c r="J168" s="43" t="str">
        <f>IF(I168="A",$K168,IF(I168="B",$K168-SUM(J$8:J167),IF(I168="C",$K168-SUM(J$8:J167),IF(I168="D",$K168-SUM(J$8:J167),IF(I168="E",1-SUM(J$8:J167)," ")))))</f>
        <v xml:space="preserve"> </v>
      </c>
      <c r="K168" s="1">
        <f>IF(C$4=0,0,(SUM(D$8:D168)/C$4))</f>
        <v>0</v>
      </c>
      <c r="L168" s="9" t="str">
        <f t="shared" si="51"/>
        <v xml:space="preserve"> </v>
      </c>
      <c r="M168" s="2" t="str">
        <f>IF(U168=2,K168,IF(W168=2,K168-SUM(M$8:M167),IF(X168=2,K168-SUM(M$8:M167),IF(X167=2,1-SUM(M$8:M167)," "))))</f>
        <v xml:space="preserve"> </v>
      </c>
      <c r="N168" s="1" t="str">
        <f t="shared" si="52"/>
        <v xml:space="preserve"> </v>
      </c>
      <c r="P168" s="3" t="str">
        <f>IF(O168="Plus",$K168,IF(O168="Basis",$K168-SUM(P$8:P167),IF(O168="Breedte",$K168-SUM(P$8:P167),IF(O167="Breedte",1-SUM(P$8:P167)," "))))</f>
        <v xml:space="preserve"> </v>
      </c>
      <c r="Q168" s="57" t="str">
        <f t="shared" si="67"/>
        <v/>
      </c>
      <c r="R168" s="93">
        <f t="shared" si="66"/>
        <v>0</v>
      </c>
      <c r="S168" s="12">
        <f t="shared" si="53"/>
        <v>-120</v>
      </c>
      <c r="T168" s="18">
        <f t="shared" si="54"/>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5"/>
        <v>1</v>
      </c>
      <c r="Z168" s="12">
        <f t="shared" si="56"/>
        <v>1</v>
      </c>
      <c r="AA168" s="12">
        <f t="shared" si="57"/>
        <v>1</v>
      </c>
      <c r="AB168" s="12">
        <f t="shared" si="58"/>
        <v>1</v>
      </c>
      <c r="AD168" s="12">
        <f t="shared" si="59"/>
        <v>-120</v>
      </c>
      <c r="AE168" s="18">
        <f t="shared" si="60"/>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1"/>
        <v>1</v>
      </c>
      <c r="AK168" s="12">
        <f t="shared" si="62"/>
        <v>1</v>
      </c>
      <c r="AL168" s="12">
        <f t="shared" si="63"/>
        <v>1</v>
      </c>
      <c r="AM168" s="12">
        <f t="shared" si="64"/>
        <v>1</v>
      </c>
    </row>
    <row r="169" spans="1:39" ht="12" customHeight="1" x14ac:dyDescent="0.15">
      <c r="A169" s="5">
        <f t="shared" si="49"/>
        <v>0</v>
      </c>
      <c r="B169" s="5">
        <f t="shared" si="50"/>
        <v>0</v>
      </c>
      <c r="C169" s="14">
        <f t="shared" si="65"/>
        <v>-121</v>
      </c>
      <c r="F169" s="120"/>
      <c r="G169" s="65" t="str">
        <f t="shared" si="68"/>
        <v/>
      </c>
      <c r="H169" s="4" t="str">
        <f>IF(G169="I",$K169,IF(G169="II",$K169-SUM(H$8:H168),IF(G169="III",$K169-SUM(H$8:H168),IF(G169="IV",$K169-SUM(H$8:H168),IF(G169="V",1-SUM(H$8:H168)," ")))))</f>
        <v xml:space="preserve"> </v>
      </c>
      <c r="I169" s="66" t="str">
        <f t="shared" si="48"/>
        <v/>
      </c>
      <c r="J169" s="43" t="str">
        <f>IF(I169="A",$K169,IF(I169="B",$K169-SUM(J$8:J168),IF(I169="C",$K169-SUM(J$8:J168),IF(I169="D",$K169-SUM(J$8:J168),IF(I169="E",1-SUM(J$8:J168)," ")))))</f>
        <v xml:space="preserve"> </v>
      </c>
      <c r="K169" s="1">
        <f>IF(C$4=0,0,(SUM(D$8:D169)/C$4))</f>
        <v>0</v>
      </c>
      <c r="L169" s="9" t="str">
        <f t="shared" si="51"/>
        <v xml:space="preserve"> </v>
      </c>
      <c r="M169" s="2" t="str">
        <f>IF(U169=2,K169,IF(W169=2,K169-SUM(M$8:M168),IF(X169=2,K169-SUM(M$8:M168),IF(X168=2,1-SUM(M$8:M168)," "))))</f>
        <v xml:space="preserve"> </v>
      </c>
      <c r="N169" s="1" t="str">
        <f t="shared" si="52"/>
        <v xml:space="preserve"> </v>
      </c>
      <c r="P169" s="3" t="str">
        <f>IF(O169="Plus",$K169,IF(O169="Basis",$K169-SUM(P$8:P168),IF(O169="Breedte",$K169-SUM(P$8:P168),IF(O168="Breedte",1-SUM(P$8:P168)," "))))</f>
        <v xml:space="preserve"> </v>
      </c>
      <c r="Q169" s="57" t="str">
        <f t="shared" si="67"/>
        <v/>
      </c>
      <c r="R169" s="93">
        <f t="shared" si="66"/>
        <v>0</v>
      </c>
      <c r="S169" s="12">
        <f t="shared" si="53"/>
        <v>-121</v>
      </c>
      <c r="T169" s="18">
        <f t="shared" si="54"/>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5"/>
        <v>1</v>
      </c>
      <c r="Z169" s="12">
        <f t="shared" si="56"/>
        <v>1</v>
      </c>
      <c r="AA169" s="12">
        <f t="shared" si="57"/>
        <v>1</v>
      </c>
      <c r="AB169" s="12">
        <f t="shared" si="58"/>
        <v>1</v>
      </c>
      <c r="AD169" s="12">
        <f t="shared" si="59"/>
        <v>-121</v>
      </c>
      <c r="AE169" s="18">
        <f t="shared" si="60"/>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1"/>
        <v>1</v>
      </c>
      <c r="AK169" s="12">
        <f t="shared" si="62"/>
        <v>1</v>
      </c>
      <c r="AL169" s="12">
        <f t="shared" si="63"/>
        <v>1</v>
      </c>
      <c r="AM169" s="12">
        <f t="shared" si="64"/>
        <v>1</v>
      </c>
    </row>
    <row r="170" spans="1:39" ht="12" customHeight="1" x14ac:dyDescent="0.15">
      <c r="A170" s="5">
        <f t="shared" si="49"/>
        <v>0</v>
      </c>
      <c r="B170" s="5">
        <f t="shared" si="50"/>
        <v>0</v>
      </c>
      <c r="C170" s="14">
        <f t="shared" si="65"/>
        <v>-122</v>
      </c>
      <c r="F170" s="120"/>
      <c r="G170" s="65" t="str">
        <f t="shared" si="68"/>
        <v/>
      </c>
      <c r="H170" s="4" t="str">
        <f>IF(G170="I",$K170,IF(G170="II",$K170-SUM(H$8:H169),IF(G170="III",$K170-SUM(H$8:H169),IF(G170="IV",$K170-SUM(H$8:H169),IF(G170="V",1-SUM(H$8:H169)," ")))))</f>
        <v xml:space="preserve"> </v>
      </c>
      <c r="I170" s="66" t="str">
        <f t="shared" si="48"/>
        <v/>
      </c>
      <c r="J170" s="43" t="str">
        <f>IF(I170="A",$K170,IF(I170="B",$K170-SUM(J$8:J169),IF(I170="C",$K170-SUM(J$8:J169),IF(I170="D",$K170-SUM(J$8:J169),IF(I170="E",1-SUM(J$8:J169)," ")))))</f>
        <v xml:space="preserve"> </v>
      </c>
      <c r="K170" s="1">
        <f>IF(C$4=0,0,(SUM(D$8:D170)/C$4))</f>
        <v>0</v>
      </c>
      <c r="L170" s="9" t="str">
        <f t="shared" si="51"/>
        <v xml:space="preserve"> </v>
      </c>
      <c r="M170" s="2" t="str">
        <f>IF(U170=2,K170,IF(W170=2,K170-SUM(M$8:M169),IF(X170=2,K170-SUM(M$8:M169),IF(X169=2,1-SUM(M$8:M169)," "))))</f>
        <v xml:space="preserve"> </v>
      </c>
      <c r="N170" s="1" t="str">
        <f t="shared" si="52"/>
        <v xml:space="preserve"> </v>
      </c>
      <c r="P170" s="3" t="str">
        <f>IF(O170="Plus",$K170,IF(O170="Basis",$K170-SUM(P$8:P169),IF(O170="Breedte",$K170-SUM(P$8:P169),IF(O169="Breedte",1-SUM(P$8:P169)," "))))</f>
        <v xml:space="preserve"> </v>
      </c>
      <c r="Q170" s="57" t="str">
        <f t="shared" si="67"/>
        <v/>
      </c>
      <c r="R170" s="93">
        <f t="shared" si="66"/>
        <v>0</v>
      </c>
      <c r="S170" s="12">
        <f t="shared" si="53"/>
        <v>-122</v>
      </c>
      <c r="T170" s="18">
        <f t="shared" si="54"/>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5"/>
        <v>1</v>
      </c>
      <c r="Z170" s="12">
        <f t="shared" si="56"/>
        <v>1</v>
      </c>
      <c r="AA170" s="12">
        <f t="shared" si="57"/>
        <v>1</v>
      </c>
      <c r="AB170" s="12">
        <f t="shared" si="58"/>
        <v>1</v>
      </c>
      <c r="AD170" s="12">
        <f t="shared" si="59"/>
        <v>-122</v>
      </c>
      <c r="AE170" s="18">
        <f t="shared" si="60"/>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1"/>
        <v>1</v>
      </c>
      <c r="AK170" s="12">
        <f t="shared" si="62"/>
        <v>1</v>
      </c>
      <c r="AL170" s="12">
        <f t="shared" si="63"/>
        <v>1</v>
      </c>
      <c r="AM170" s="12">
        <f t="shared" si="64"/>
        <v>1</v>
      </c>
    </row>
    <row r="171" spans="1:39" ht="12" customHeight="1" x14ac:dyDescent="0.15">
      <c r="A171" s="5">
        <f t="shared" si="49"/>
        <v>0</v>
      </c>
      <c r="B171" s="5">
        <f t="shared" si="50"/>
        <v>0</v>
      </c>
      <c r="C171" s="14">
        <f t="shared" si="65"/>
        <v>-123</v>
      </c>
      <c r="F171" s="120"/>
      <c r="G171" s="65" t="str">
        <f t="shared" si="68"/>
        <v/>
      </c>
      <c r="H171" s="4" t="str">
        <f>IF(G171="I",$K171,IF(G171="II",$K171-SUM(H$8:H170),IF(G171="III",$K171-SUM(H$8:H170),IF(G171="IV",$K171-SUM(H$8:H170),IF(G171="V",1-SUM(H$8:H170)," ")))))</f>
        <v xml:space="preserve"> </v>
      </c>
      <c r="I171" s="66" t="str">
        <f t="shared" si="48"/>
        <v/>
      </c>
      <c r="J171" s="43" t="str">
        <f>IF(I171="A",$K171,IF(I171="B",$K171-SUM(J$8:J170),IF(I171="C",$K171-SUM(J$8:J170),IF(I171="D",$K171-SUM(J$8:J170),IF(I171="E",1-SUM(J$8:J170)," ")))))</f>
        <v xml:space="preserve"> </v>
      </c>
      <c r="K171" s="1">
        <f>IF(C$4=0,0,(SUM(D$8:D171)/C$4))</f>
        <v>0</v>
      </c>
      <c r="L171" s="9" t="str">
        <f t="shared" si="51"/>
        <v xml:space="preserve"> </v>
      </c>
      <c r="M171" s="2" t="str">
        <f>IF(U171=2,K171,IF(W171=2,K171-SUM(M$8:M170),IF(X171=2,K171-SUM(M$8:M170),IF(X170=2,1-SUM(M$8:M170)," "))))</f>
        <v xml:space="preserve"> </v>
      </c>
      <c r="N171" s="1" t="str">
        <f t="shared" si="52"/>
        <v xml:space="preserve"> </v>
      </c>
      <c r="P171" s="3" t="str">
        <f>IF(O171="Plus",$K171,IF(O171="Basis",$K171-SUM(P$8:P170),IF(O171="Breedte",$K171-SUM(P$8:P170),IF(O170="Breedte",1-SUM(P$8:P170)," "))))</f>
        <v xml:space="preserve"> </v>
      </c>
      <c r="Q171" s="57" t="str">
        <f t="shared" si="67"/>
        <v/>
      </c>
      <c r="R171" s="93">
        <f t="shared" si="66"/>
        <v>0</v>
      </c>
      <c r="S171" s="12">
        <f t="shared" si="53"/>
        <v>-123</v>
      </c>
      <c r="T171" s="18">
        <f t="shared" si="54"/>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5"/>
        <v>1</v>
      </c>
      <c r="Z171" s="12">
        <f t="shared" si="56"/>
        <v>1</v>
      </c>
      <c r="AA171" s="12">
        <f t="shared" si="57"/>
        <v>1</v>
      </c>
      <c r="AB171" s="12">
        <f t="shared" si="58"/>
        <v>1</v>
      </c>
      <c r="AD171" s="12">
        <f t="shared" si="59"/>
        <v>-123</v>
      </c>
      <c r="AE171" s="18">
        <f t="shared" si="60"/>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1"/>
        <v>1</v>
      </c>
      <c r="AK171" s="12">
        <f t="shared" si="62"/>
        <v>1</v>
      </c>
      <c r="AL171" s="12">
        <f t="shared" si="63"/>
        <v>1</v>
      </c>
      <c r="AM171" s="12">
        <f t="shared" si="64"/>
        <v>1</v>
      </c>
    </row>
    <row r="172" spans="1:39" ht="12" customHeight="1" x14ac:dyDescent="0.15">
      <c r="A172" s="5">
        <f t="shared" si="49"/>
        <v>0</v>
      </c>
      <c r="B172" s="5">
        <f t="shared" si="50"/>
        <v>0</v>
      </c>
      <c r="C172" s="14">
        <f t="shared" si="65"/>
        <v>-124</v>
      </c>
      <c r="F172" s="120"/>
      <c r="G172" s="65" t="str">
        <f t="shared" si="68"/>
        <v/>
      </c>
      <c r="H172" s="4" t="str">
        <f>IF(G172="I",$K172,IF(G172="II",$K172-SUM(H$8:H171),IF(G172="III",$K172-SUM(H$8:H171),IF(G172="IV",$K172-SUM(H$8:H171),IF(G172="V",1-SUM(H$8:H171)," ")))))</f>
        <v xml:space="preserve"> </v>
      </c>
      <c r="I172" s="66" t="str">
        <f t="shared" si="48"/>
        <v/>
      </c>
      <c r="J172" s="43" t="str">
        <f>IF(I172="A",$K172,IF(I172="B",$K172-SUM(J$8:J171),IF(I172="C",$K172-SUM(J$8:J171),IF(I172="D",$K172-SUM(J$8:J171),IF(I172="E",1-SUM(J$8:J171)," ")))))</f>
        <v xml:space="preserve"> </v>
      </c>
      <c r="K172" s="1">
        <f>IF(C$4=0,0,(SUM(D$8:D172)/C$4))</f>
        <v>0</v>
      </c>
      <c r="L172" s="9" t="str">
        <f t="shared" si="51"/>
        <v xml:space="preserve"> </v>
      </c>
      <c r="M172" s="2" t="str">
        <f>IF(U172=2,K172,IF(W172=2,K172-SUM(M$8:M171),IF(X172=2,K172-SUM(M$8:M171),IF(X171=2,1-SUM(M$8:M171)," "))))</f>
        <v xml:space="preserve"> </v>
      </c>
      <c r="N172" s="1" t="str">
        <f t="shared" si="52"/>
        <v xml:space="preserve"> </v>
      </c>
      <c r="P172" s="3" t="str">
        <f>IF(O172="Plus",$K172,IF(O172="Basis",$K172-SUM(P$8:P171),IF(O172="Breedte",$K172-SUM(P$8:P171),IF(O171="Breedte",1-SUM(P$8:P171)," "))))</f>
        <v xml:space="preserve"> </v>
      </c>
      <c r="Q172" s="57" t="str">
        <f t="shared" si="67"/>
        <v/>
      </c>
      <c r="R172" s="93">
        <f t="shared" si="66"/>
        <v>0</v>
      </c>
      <c r="S172" s="12">
        <f t="shared" si="53"/>
        <v>-124</v>
      </c>
      <c r="T172" s="18">
        <f t="shared" si="54"/>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5"/>
        <v>1</v>
      </c>
      <c r="Z172" s="12">
        <f t="shared" si="56"/>
        <v>1</v>
      </c>
      <c r="AA172" s="12">
        <f t="shared" si="57"/>
        <v>1</v>
      </c>
      <c r="AB172" s="12">
        <f t="shared" si="58"/>
        <v>1</v>
      </c>
      <c r="AD172" s="12">
        <f t="shared" si="59"/>
        <v>-124</v>
      </c>
      <c r="AE172" s="18">
        <f t="shared" si="60"/>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1"/>
        <v>1</v>
      </c>
      <c r="AK172" s="12">
        <f t="shared" si="62"/>
        <v>1</v>
      </c>
      <c r="AL172" s="12">
        <f t="shared" si="63"/>
        <v>1</v>
      </c>
      <c r="AM172" s="12">
        <f t="shared" si="64"/>
        <v>1</v>
      </c>
    </row>
    <row r="173" spans="1:39" ht="12" customHeight="1" x14ac:dyDescent="0.15">
      <c r="A173" s="5">
        <f t="shared" si="49"/>
        <v>0</v>
      </c>
      <c r="B173" s="5">
        <f t="shared" si="50"/>
        <v>0</v>
      </c>
      <c r="C173" s="14">
        <f t="shared" si="65"/>
        <v>-125</v>
      </c>
      <c r="F173" s="120"/>
      <c r="G173" s="65" t="str">
        <f t="shared" si="68"/>
        <v/>
      </c>
      <c r="H173" s="4" t="str">
        <f>IF(G173="I",$K173,IF(G173="II",$K173-SUM(H$8:H172),IF(G173="III",$K173-SUM(H$8:H172),IF(G173="IV",$K173-SUM(H$8:H172),IF(G173="V",1-SUM(H$8:H172)," ")))))</f>
        <v xml:space="preserve"> </v>
      </c>
      <c r="I173" s="66" t="str">
        <f t="shared" si="48"/>
        <v/>
      </c>
      <c r="J173" s="43" t="str">
        <f>IF(I173="A",$K173,IF(I173="B",$K173-SUM(J$8:J172),IF(I173="C",$K173-SUM(J$8:J172),IF(I173="D",$K173-SUM(J$8:J172),IF(I173="E",1-SUM(J$8:J172)," ")))))</f>
        <v xml:space="preserve"> </v>
      </c>
      <c r="K173" s="1">
        <f>IF(C$4=0,0,(SUM(D$8:D173)/C$4))</f>
        <v>0</v>
      </c>
      <c r="L173" s="9" t="str">
        <f t="shared" si="51"/>
        <v xml:space="preserve"> </v>
      </c>
      <c r="M173" s="2" t="str">
        <f>IF(U173=2,K173,IF(W173=2,K173-SUM(M$8:M172),IF(X173=2,K173-SUM(M$8:M172),IF(X172=2,1-SUM(M$8:M172)," "))))</f>
        <v xml:space="preserve"> </v>
      </c>
      <c r="N173" s="1" t="str">
        <f t="shared" si="52"/>
        <v xml:space="preserve"> </v>
      </c>
      <c r="P173" s="3" t="str">
        <f>IF(O173="Plus",$K173,IF(O173="Basis",$K173-SUM(P$8:P172),IF(O173="Breedte",$K173-SUM(P$8:P172),IF(O172="Breedte",1-SUM(P$8:P172)," "))))</f>
        <v xml:space="preserve"> </v>
      </c>
      <c r="Q173" s="57" t="str">
        <f t="shared" si="67"/>
        <v/>
      </c>
      <c r="R173" s="93">
        <f t="shared" si="66"/>
        <v>0</v>
      </c>
      <c r="S173" s="12">
        <f t="shared" si="53"/>
        <v>-125</v>
      </c>
      <c r="T173" s="18">
        <f t="shared" si="54"/>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5"/>
        <v>1</v>
      </c>
      <c r="Z173" s="12">
        <f t="shared" si="56"/>
        <v>1</v>
      </c>
      <c r="AA173" s="12">
        <f t="shared" si="57"/>
        <v>1</v>
      </c>
      <c r="AB173" s="12">
        <f t="shared" si="58"/>
        <v>1</v>
      </c>
      <c r="AD173" s="12">
        <f t="shared" si="59"/>
        <v>-125</v>
      </c>
      <c r="AE173" s="18">
        <f t="shared" si="60"/>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1"/>
        <v>1</v>
      </c>
      <c r="AK173" s="12">
        <f t="shared" si="62"/>
        <v>1</v>
      </c>
      <c r="AL173" s="12">
        <f t="shared" si="63"/>
        <v>1</v>
      </c>
      <c r="AM173" s="12">
        <f t="shared" si="64"/>
        <v>1</v>
      </c>
    </row>
    <row r="174" spans="1:39" ht="12" customHeight="1" x14ac:dyDescent="0.15">
      <c r="A174" s="5">
        <f t="shared" si="49"/>
        <v>0</v>
      </c>
      <c r="B174" s="5">
        <f t="shared" si="50"/>
        <v>0</v>
      </c>
      <c r="C174" s="14">
        <f t="shared" si="65"/>
        <v>-126</v>
      </c>
      <c r="F174" s="120"/>
      <c r="G174" s="65" t="str">
        <f t="shared" si="68"/>
        <v/>
      </c>
      <c r="H174" s="4" t="str">
        <f>IF(G174="I",$K174,IF(G174="II",$K174-SUM(H$8:H173),IF(G174="III",$K174-SUM(H$8:H173),IF(G174="IV",$K174-SUM(H$8:H173),IF(G174="V",1-SUM(H$8:H173)," ")))))</f>
        <v xml:space="preserve"> </v>
      </c>
      <c r="I174" s="66" t="str">
        <f t="shared" si="48"/>
        <v/>
      </c>
      <c r="J174" s="43" t="str">
        <f>IF(I174="A",$K174,IF(I174="B",$K174-SUM(J$8:J173),IF(I174="C",$K174-SUM(J$8:J173),IF(I174="D",$K174-SUM(J$8:J173),IF(I174="E",1-SUM(J$8:J173)," ")))))</f>
        <v xml:space="preserve"> </v>
      </c>
      <c r="K174" s="1">
        <f>IF(C$4=0,0,(SUM(D$8:D174)/C$4))</f>
        <v>0</v>
      </c>
      <c r="L174" s="9" t="str">
        <f t="shared" si="51"/>
        <v xml:space="preserve"> </v>
      </c>
      <c r="M174" s="2" t="str">
        <f>IF(U174=2,K174,IF(W174=2,K174-SUM(M$8:M173),IF(X174=2,K174-SUM(M$8:M173),IF(X173=2,1-SUM(M$8:M173)," "))))</f>
        <v xml:space="preserve"> </v>
      </c>
      <c r="N174" s="1" t="str">
        <f t="shared" si="52"/>
        <v xml:space="preserve"> </v>
      </c>
      <c r="P174" s="3" t="str">
        <f>IF(O174="Plus",$K174,IF(O174="Basis",$K174-SUM(P$8:P173),IF(O174="Breedte",$K174-SUM(P$8:P173),IF(O173="Breedte",1-SUM(P$8:P173)," "))))</f>
        <v xml:space="preserve"> </v>
      </c>
      <c r="Q174" s="57" t="str">
        <f t="shared" si="67"/>
        <v/>
      </c>
      <c r="R174" s="93">
        <f t="shared" si="66"/>
        <v>0</v>
      </c>
      <c r="S174" s="12">
        <f t="shared" si="53"/>
        <v>-126</v>
      </c>
      <c r="T174" s="18">
        <f t="shared" si="54"/>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5"/>
        <v>1</v>
      </c>
      <c r="Z174" s="12">
        <f t="shared" si="56"/>
        <v>1</v>
      </c>
      <c r="AA174" s="12">
        <f t="shared" si="57"/>
        <v>1</v>
      </c>
      <c r="AB174" s="12">
        <f t="shared" si="58"/>
        <v>1</v>
      </c>
      <c r="AD174" s="12">
        <f t="shared" si="59"/>
        <v>-126</v>
      </c>
      <c r="AE174" s="18">
        <f t="shared" si="60"/>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1"/>
        <v>1</v>
      </c>
      <c r="AK174" s="12">
        <f t="shared" si="62"/>
        <v>1</v>
      </c>
      <c r="AL174" s="12">
        <f t="shared" si="63"/>
        <v>1</v>
      </c>
      <c r="AM174" s="12">
        <f t="shared" si="64"/>
        <v>1</v>
      </c>
    </row>
    <row r="175" spans="1:39" ht="12" customHeight="1" x14ac:dyDescent="0.15">
      <c r="A175" s="5">
        <f t="shared" si="49"/>
        <v>0</v>
      </c>
      <c r="B175" s="5">
        <f t="shared" si="50"/>
        <v>0</v>
      </c>
      <c r="C175" s="14">
        <f t="shared" si="65"/>
        <v>-127</v>
      </c>
      <c r="F175" s="120" t="e">
        <f>VLOOKUP(C175,Blad1!$A:$C,3,0)</f>
        <v>#N/A</v>
      </c>
      <c r="G175" s="65" t="str">
        <f t="shared" si="68"/>
        <v/>
      </c>
      <c r="H175" s="4" t="str">
        <f>IF(G175="I",$K175,IF(G175="II",$K175-SUM(H$8:H174),IF(G175="III",$K175-SUM(H$8:H174),IF(G175="IV",$K175-SUM(H$8:H174),IF(G175="V",1-SUM(H$8:H174)," ")))))</f>
        <v xml:space="preserve"> </v>
      </c>
      <c r="I175" s="66" t="str">
        <f t="shared" si="48"/>
        <v/>
      </c>
      <c r="J175" s="43" t="str">
        <f>IF(I175="A",$K175,IF(I175="B",$K175-SUM(J$8:J174),IF(I175="C",$K175-SUM(J$8:J174),IF(I175="D",$K175-SUM(J$8:J174),IF(I175="E",1-SUM(J$8:J174)," ")))))</f>
        <v xml:space="preserve"> </v>
      </c>
      <c r="K175" s="1">
        <f>IF(C$4=0,0,(SUM(D$8:D175)/C$4))</f>
        <v>0</v>
      </c>
      <c r="L175" s="9" t="str">
        <f t="shared" si="51"/>
        <v xml:space="preserve"> </v>
      </c>
      <c r="M175" s="2" t="str">
        <f>IF(U175=2,K175,IF(W175=2,K175-SUM(M$8:M174),IF(X175=2,K175-SUM(M$8:M174),IF(X174=2,1-SUM(M$8:M174)," "))))</f>
        <v xml:space="preserve"> </v>
      </c>
      <c r="N175" s="1" t="str">
        <f t="shared" si="52"/>
        <v xml:space="preserve"> </v>
      </c>
      <c r="P175" s="3" t="str">
        <f>IF(O175="Plus",$K175,IF(O175="Basis",$K175-SUM(P$8:P174),IF(O175="Breedte",$K175-SUM(P$8:P174),IF(O174="Breedte",1-SUM(P$8:P174)," "))))</f>
        <v xml:space="preserve"> </v>
      </c>
      <c r="Q175" s="57" t="str">
        <f t="shared" si="67"/>
        <v/>
      </c>
      <c r="R175" s="93" t="e">
        <f t="shared" si="66"/>
        <v>#N/A</v>
      </c>
      <c r="S175" s="12">
        <f t="shared" si="53"/>
        <v>-127</v>
      </c>
      <c r="T175" s="18">
        <f t="shared" si="54"/>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5"/>
        <v>1</v>
      </c>
      <c r="Z175" s="12">
        <f t="shared" si="56"/>
        <v>1</v>
      </c>
      <c r="AA175" s="12">
        <f t="shared" si="57"/>
        <v>1</v>
      </c>
      <c r="AB175" s="12">
        <f t="shared" si="58"/>
        <v>1</v>
      </c>
      <c r="AD175" s="12">
        <f t="shared" si="59"/>
        <v>-127</v>
      </c>
      <c r="AE175" s="18">
        <f t="shared" si="60"/>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1"/>
        <v>1</v>
      </c>
      <c r="AK175" s="12">
        <f t="shared" si="62"/>
        <v>1</v>
      </c>
      <c r="AL175" s="12">
        <f t="shared" si="63"/>
        <v>1</v>
      </c>
      <c r="AM175" s="12">
        <f t="shared" si="64"/>
        <v>1</v>
      </c>
    </row>
    <row r="176" spans="1:39" ht="12" customHeight="1" x14ac:dyDescent="0.15">
      <c r="A176" s="5">
        <f t="shared" si="49"/>
        <v>0</v>
      </c>
      <c r="B176" s="5">
        <f t="shared" si="50"/>
        <v>0</v>
      </c>
      <c r="C176" s="14">
        <f t="shared" si="65"/>
        <v>-128</v>
      </c>
      <c r="F176" s="120" t="e">
        <f>VLOOKUP(C176,Blad1!$A:$C,3,0)</f>
        <v>#N/A</v>
      </c>
      <c r="G176" s="65" t="str">
        <f t="shared" si="68"/>
        <v/>
      </c>
      <c r="H176" s="4" t="str">
        <f>IF(G176="I",$K176,IF(G176="II",$K176-SUM(H$8:H175),IF(G176="III",$K176-SUM(H$8:H175),IF(G176="IV",$K176-SUM(H$8:H175),IF(G176="V",1-SUM(H$8:H175)," ")))))</f>
        <v xml:space="preserve"> </v>
      </c>
      <c r="I176" s="66" t="str">
        <f t="shared" si="48"/>
        <v/>
      </c>
      <c r="J176" s="43" t="str">
        <f>IF(I176="A",$K176,IF(I176="B",$K176-SUM(J$8:J175),IF(I176="C",$K176-SUM(J$8:J175),IF(I176="D",$K176-SUM(J$8:J175),IF(I176="E",1-SUM(J$8:J175)," ")))))</f>
        <v xml:space="preserve"> </v>
      </c>
      <c r="K176" s="1">
        <f>IF(C$4=0,0,(SUM(D$8:D176)/C$4))</f>
        <v>0</v>
      </c>
      <c r="L176" s="9" t="str">
        <f t="shared" si="51"/>
        <v xml:space="preserve"> </v>
      </c>
      <c r="M176" s="2" t="str">
        <f>IF(U176=2,K176,IF(W176=2,K176-SUM(M$8:M175),IF(X176=2,K176-SUM(M$8:M175),IF(X175=2,1-SUM(M$8:M175)," "))))</f>
        <v xml:space="preserve"> </v>
      </c>
      <c r="N176" s="1" t="str">
        <f t="shared" si="52"/>
        <v xml:space="preserve"> </v>
      </c>
      <c r="P176" s="3" t="str">
        <f>IF(O176="Plus",$K176,IF(O176="Basis",$K176-SUM(P$8:P175),IF(O176="Breedte",$K176-SUM(P$8:P175),IF(O175="Breedte",1-SUM(P$8:P175)," "))))</f>
        <v xml:space="preserve"> </v>
      </c>
      <c r="Q176" s="57" t="str">
        <f t="shared" si="67"/>
        <v/>
      </c>
      <c r="R176" s="93" t="e">
        <f t="shared" si="66"/>
        <v>#N/A</v>
      </c>
      <c r="S176" s="12">
        <f t="shared" si="53"/>
        <v>-128</v>
      </c>
      <c r="T176" s="18">
        <f t="shared" si="54"/>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5"/>
        <v>1</v>
      </c>
      <c r="Z176" s="12">
        <f t="shared" si="56"/>
        <v>1</v>
      </c>
      <c r="AA176" s="12">
        <f t="shared" si="57"/>
        <v>1</v>
      </c>
      <c r="AB176" s="12">
        <f t="shared" si="58"/>
        <v>1</v>
      </c>
      <c r="AD176" s="12">
        <f t="shared" si="59"/>
        <v>-128</v>
      </c>
      <c r="AE176" s="18">
        <f t="shared" si="60"/>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1"/>
        <v>1</v>
      </c>
      <c r="AK176" s="12">
        <f t="shared" si="62"/>
        <v>1</v>
      </c>
      <c r="AL176" s="12">
        <f t="shared" si="63"/>
        <v>1</v>
      </c>
      <c r="AM176" s="12">
        <f t="shared" si="64"/>
        <v>1</v>
      </c>
    </row>
    <row r="177" spans="1:39" ht="12" customHeight="1" x14ac:dyDescent="0.15">
      <c r="A177" s="5">
        <f t="shared" si="49"/>
        <v>0</v>
      </c>
      <c r="B177" s="5">
        <f t="shared" si="50"/>
        <v>0</v>
      </c>
      <c r="C177" s="14">
        <f t="shared" si="65"/>
        <v>-129</v>
      </c>
      <c r="F177" s="120" t="e">
        <f>VLOOKUP(C177,Blad1!$A:$C,3,0)</f>
        <v>#N/A</v>
      </c>
      <c r="G177" s="65" t="str">
        <f t="shared" si="68"/>
        <v/>
      </c>
      <c r="H177" s="4" t="str">
        <f>IF(G177="I",$K177,IF(G177="II",$K177-SUM(H$8:H176),IF(G177="III",$K177-SUM(H$8:H176),IF(G177="IV",$K177-SUM(H$8:H176),IF(G177="V",1-SUM(H$8:H176)," ")))))</f>
        <v xml:space="preserve"> </v>
      </c>
      <c r="I177" s="66" t="str">
        <f t="shared" si="48"/>
        <v/>
      </c>
      <c r="J177" s="43" t="str">
        <f>IF(I177="A",$K177,IF(I177="B",$K177-SUM(J$8:J176),IF(I177="C",$K177-SUM(J$8:J176),IF(I177="D",$K177-SUM(J$8:J176),IF(I177="E",1-SUM(J$8:J176)," ")))))</f>
        <v xml:space="preserve"> </v>
      </c>
      <c r="K177" s="1">
        <f>IF(C$4=0,0,(SUM(D$8:D177)/C$4))</f>
        <v>0</v>
      </c>
      <c r="L177" s="9" t="str">
        <f t="shared" si="51"/>
        <v xml:space="preserve"> </v>
      </c>
      <c r="M177" s="2" t="str">
        <f>IF(U177=2,K177,IF(W177=2,K177-SUM(M$8:M176),IF(X177=2,K177-SUM(M$8:M176),IF(X176=2,1-SUM(M$8:M176)," "))))</f>
        <v xml:space="preserve"> </v>
      </c>
      <c r="N177" s="1" t="str">
        <f t="shared" si="52"/>
        <v xml:space="preserve"> </v>
      </c>
      <c r="P177" s="3" t="str">
        <f>IF(O177="Plus",$K177,IF(O177="Basis",$K177-SUM(P$8:P176),IF(O177="Breedte",$K177-SUM(P$8:P176),IF(O176="Breedte",1-SUM(P$8:P176)," "))))</f>
        <v xml:space="preserve"> </v>
      </c>
      <c r="Q177" s="57" t="str">
        <f t="shared" si="67"/>
        <v/>
      </c>
      <c r="R177" s="93" t="e">
        <f t="shared" si="66"/>
        <v>#N/A</v>
      </c>
      <c r="S177" s="12">
        <f t="shared" si="53"/>
        <v>-129</v>
      </c>
      <c r="T177" s="18">
        <f t="shared" si="54"/>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5"/>
        <v>1</v>
      </c>
      <c r="Z177" s="12">
        <f t="shared" si="56"/>
        <v>1</v>
      </c>
      <c r="AA177" s="12">
        <f t="shared" si="57"/>
        <v>1</v>
      </c>
      <c r="AB177" s="12">
        <f t="shared" si="58"/>
        <v>1</v>
      </c>
      <c r="AD177" s="12">
        <f t="shared" si="59"/>
        <v>-129</v>
      </c>
      <c r="AE177" s="18">
        <f t="shared" si="60"/>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1"/>
        <v>1</v>
      </c>
      <c r="AK177" s="12">
        <f t="shared" si="62"/>
        <v>1</v>
      </c>
      <c r="AL177" s="12">
        <f t="shared" si="63"/>
        <v>1</v>
      </c>
      <c r="AM177" s="12">
        <f t="shared" si="64"/>
        <v>1</v>
      </c>
    </row>
    <row r="178" spans="1:39" ht="12" customHeight="1" x14ac:dyDescent="0.15">
      <c r="A178" s="5">
        <f t="shared" si="49"/>
        <v>0</v>
      </c>
      <c r="B178" s="5">
        <f t="shared" si="50"/>
        <v>0</v>
      </c>
      <c r="C178" s="14">
        <f t="shared" si="65"/>
        <v>-130</v>
      </c>
      <c r="F178" s="120" t="e">
        <f>VLOOKUP(C178,Blad1!$A:$C,3,0)</f>
        <v>#N/A</v>
      </c>
      <c r="G178" s="65" t="str">
        <f t="shared" si="68"/>
        <v/>
      </c>
      <c r="H178" s="4" t="str">
        <f>IF(G178="I",$K178,IF(G178="II",$K178-SUM(H$8:H177),IF(G178="III",$K178-SUM(H$8:H177),IF(G178="IV",$K178-SUM(H$8:H177),IF(G178="V",1-SUM(H$8:H177)," ")))))</f>
        <v xml:space="preserve"> </v>
      </c>
      <c r="I178" s="66" t="str">
        <f t="shared" si="48"/>
        <v/>
      </c>
      <c r="J178" s="43" t="str">
        <f>IF(I178="A",$K178,IF(I178="B",$K178-SUM(J$8:J177),IF(I178="C",$K178-SUM(J$8:J177),IF(I178="D",$K178-SUM(J$8:J177),IF(I178="E",1-SUM(J$8:J177)," ")))))</f>
        <v xml:space="preserve"> </v>
      </c>
      <c r="K178" s="1">
        <f>IF(C$4=0,0,(SUM(D$8:D178)/C$4))</f>
        <v>0</v>
      </c>
      <c r="L178" s="9" t="str">
        <f t="shared" si="51"/>
        <v xml:space="preserve"> </v>
      </c>
      <c r="M178" s="2" t="str">
        <f>IF(U178=2,K178,IF(W178=2,K178-SUM(M$8:M177),IF(X178=2,K178-SUM(M$8:M177),IF(X177=2,1-SUM(M$8:M177)," "))))</f>
        <v xml:space="preserve"> </v>
      </c>
      <c r="N178" s="1" t="str">
        <f t="shared" si="52"/>
        <v xml:space="preserve"> </v>
      </c>
      <c r="P178" s="3" t="str">
        <f>IF(O178="Plus",$K178,IF(O178="Basis",$K178-SUM(P$8:P177),IF(O178="Breedte",$K178-SUM(P$8:P177),IF(O177="Breedte",1-SUM(P$8:P177)," "))))</f>
        <v xml:space="preserve"> </v>
      </c>
      <c r="Q178" s="57" t="str">
        <f t="shared" si="67"/>
        <v/>
      </c>
      <c r="R178" s="93" t="e">
        <f t="shared" si="66"/>
        <v>#N/A</v>
      </c>
      <c r="S178" s="12">
        <f t="shared" si="53"/>
        <v>-130</v>
      </c>
      <c r="T178" s="18">
        <f t="shared" si="54"/>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5"/>
        <v>1</v>
      </c>
      <c r="Z178" s="12">
        <f t="shared" si="56"/>
        <v>1</v>
      </c>
      <c r="AA178" s="12">
        <f t="shared" si="57"/>
        <v>1</v>
      </c>
      <c r="AB178" s="12">
        <f t="shared" si="58"/>
        <v>1</v>
      </c>
      <c r="AD178" s="12">
        <f t="shared" si="59"/>
        <v>-130</v>
      </c>
      <c r="AE178" s="18">
        <f t="shared" si="60"/>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1"/>
        <v>1</v>
      </c>
      <c r="AK178" s="12">
        <f t="shared" si="62"/>
        <v>1</v>
      </c>
      <c r="AL178" s="12">
        <f t="shared" si="63"/>
        <v>1</v>
      </c>
      <c r="AM178" s="12">
        <f t="shared" si="64"/>
        <v>1</v>
      </c>
    </row>
    <row r="179" spans="1:39" ht="12" customHeight="1" x14ac:dyDescent="0.15">
      <c r="A179" s="5">
        <f t="shared" si="49"/>
        <v>0</v>
      </c>
      <c r="B179" s="5">
        <f t="shared" si="50"/>
        <v>0</v>
      </c>
      <c r="C179" s="14">
        <f t="shared" si="65"/>
        <v>-131</v>
      </c>
      <c r="F179" s="120" t="e">
        <f>VLOOKUP(C179,Blad1!$A:$C,3,0)</f>
        <v>#N/A</v>
      </c>
      <c r="G179" s="65" t="str">
        <f t="shared" si="68"/>
        <v/>
      </c>
      <c r="H179" s="4" t="str">
        <f>IF(G179="I",$K179,IF(G179="II",$K179-SUM(H$8:H178),IF(G179="III",$K179-SUM(H$8:H178),IF(G179="IV",$K179-SUM(H$8:H178),IF(G179="V",1-SUM(H$8:H178)," ")))))</f>
        <v xml:space="preserve"> </v>
      </c>
      <c r="I179" s="66" t="str">
        <f t="shared" si="48"/>
        <v/>
      </c>
      <c r="J179" s="43" t="str">
        <f>IF(I179="A",$K179,IF(I179="B",$K179-SUM(J$8:J178),IF(I179="C",$K179-SUM(J$8:J178),IF(I179="D",$K179-SUM(J$8:J178),IF(I179="E",1-SUM(J$8:J178)," ")))))</f>
        <v xml:space="preserve"> </v>
      </c>
      <c r="K179" s="1">
        <f>IF(C$4=0,0,(SUM(D$8:D179)/C$4))</f>
        <v>0</v>
      </c>
      <c r="L179" s="9" t="str">
        <f t="shared" si="51"/>
        <v xml:space="preserve"> </v>
      </c>
      <c r="M179" s="2" t="str">
        <f>IF(U179=2,K179,IF(W179=2,K179-SUM(M$8:M178),IF(X179=2,K179-SUM(M$8:M178),IF(X178=2,1-SUM(M$8:M178)," "))))</f>
        <v xml:space="preserve"> </v>
      </c>
      <c r="N179" s="1" t="str">
        <f t="shared" si="52"/>
        <v xml:space="preserve"> </v>
      </c>
      <c r="P179" s="3" t="str">
        <f>IF(O179="Plus",$K179,IF(O179="Basis",$K179-SUM(P$8:P178),IF(O179="Breedte",$K179-SUM(P$8:P178),IF(O178="Breedte",1-SUM(P$8:P178)," "))))</f>
        <v xml:space="preserve"> </v>
      </c>
      <c r="Q179" s="57" t="str">
        <f t="shared" si="67"/>
        <v/>
      </c>
      <c r="R179" s="93" t="e">
        <f t="shared" si="66"/>
        <v>#N/A</v>
      </c>
      <c r="S179" s="12">
        <f t="shared" si="53"/>
        <v>-131</v>
      </c>
      <c r="T179" s="18">
        <f t="shared" si="54"/>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5"/>
        <v>1</v>
      </c>
      <c r="Z179" s="12">
        <f t="shared" si="56"/>
        <v>1</v>
      </c>
      <c r="AA179" s="12">
        <f t="shared" si="57"/>
        <v>1</v>
      </c>
      <c r="AB179" s="12">
        <f t="shared" si="58"/>
        <v>1</v>
      </c>
      <c r="AD179" s="12">
        <f t="shared" si="59"/>
        <v>-131</v>
      </c>
      <c r="AE179" s="18">
        <f t="shared" si="60"/>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1"/>
        <v>1</v>
      </c>
      <c r="AK179" s="12">
        <f t="shared" si="62"/>
        <v>1</v>
      </c>
      <c r="AL179" s="12">
        <f t="shared" si="63"/>
        <v>1</v>
      </c>
      <c r="AM179" s="12">
        <f t="shared" si="64"/>
        <v>1</v>
      </c>
    </row>
    <row r="180" spans="1:39" ht="12" customHeight="1" x14ac:dyDescent="0.15">
      <c r="A180" s="5">
        <f t="shared" si="49"/>
        <v>0</v>
      </c>
      <c r="B180" s="5">
        <f t="shared" si="50"/>
        <v>0</v>
      </c>
      <c r="C180" s="14">
        <f t="shared" si="65"/>
        <v>-132</v>
      </c>
      <c r="F180" s="120" t="e">
        <f>VLOOKUP(C180,Blad1!$A:$C,3,0)</f>
        <v>#N/A</v>
      </c>
      <c r="G180" s="65" t="str">
        <f t="shared" si="68"/>
        <v/>
      </c>
      <c r="H180" s="4" t="str">
        <f>IF(G180="I",$K180,IF(G180="II",$K180-SUM(H$8:H179),IF(G180="III",$K180-SUM(H$8:H179),IF(G180="IV",$K180-SUM(H$8:H179),IF(G180="V",1-SUM(H$8:H179)," ")))))</f>
        <v xml:space="preserve"> </v>
      </c>
      <c r="I180" s="66" t="str">
        <f t="shared" si="48"/>
        <v/>
      </c>
      <c r="J180" s="43" t="str">
        <f>IF(I180="A",$K180,IF(I180="B",$K180-SUM(J$8:J179),IF(I180="C",$K180-SUM(J$8:J179),IF(I180="D",$K180-SUM(J$8:J179),IF(I180="E",1-SUM(J$8:J179)," ")))))</f>
        <v xml:space="preserve"> </v>
      </c>
      <c r="K180" s="1">
        <f>IF(C$4=0,0,(SUM(D$8:D180)/C$4))</f>
        <v>0</v>
      </c>
      <c r="L180" s="9" t="str">
        <f t="shared" si="51"/>
        <v xml:space="preserve"> </v>
      </c>
      <c r="M180" s="2" t="str">
        <f>IF(U180=2,K180,IF(W180=2,K180-SUM(M$8:M179),IF(X180=2,K180-SUM(M$8:M179),IF(X179=2,1-SUM(M$8:M179)," "))))</f>
        <v xml:space="preserve"> </v>
      </c>
      <c r="N180" s="1" t="str">
        <f t="shared" si="52"/>
        <v xml:space="preserve"> </v>
      </c>
      <c r="P180" s="3" t="str">
        <f>IF(O180="Plus",$K180,IF(O180="Basis",$K180-SUM(P$8:P179),IF(O180="Breedte",$K180-SUM(P$8:P179),IF(O179="Breedte",1-SUM(P$8:P179)," "))))</f>
        <v xml:space="preserve"> </v>
      </c>
      <c r="Q180" s="57" t="str">
        <f t="shared" si="67"/>
        <v/>
      </c>
      <c r="R180" s="93" t="e">
        <f t="shared" si="66"/>
        <v>#N/A</v>
      </c>
      <c r="S180" s="12">
        <f t="shared" si="53"/>
        <v>-132</v>
      </c>
      <c r="T180" s="18">
        <f t="shared" si="54"/>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5"/>
        <v>1</v>
      </c>
      <c r="Z180" s="12">
        <f t="shared" si="56"/>
        <v>1</v>
      </c>
      <c r="AA180" s="12">
        <f t="shared" si="57"/>
        <v>1</v>
      </c>
      <c r="AB180" s="12">
        <f t="shared" si="58"/>
        <v>1</v>
      </c>
      <c r="AD180" s="12">
        <f t="shared" si="59"/>
        <v>-132</v>
      </c>
      <c r="AE180" s="18">
        <f t="shared" si="60"/>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1"/>
        <v>1</v>
      </c>
      <c r="AK180" s="12">
        <f t="shared" si="62"/>
        <v>1</v>
      </c>
      <c r="AL180" s="12">
        <f t="shared" si="63"/>
        <v>1</v>
      </c>
      <c r="AM180" s="12">
        <f t="shared" si="64"/>
        <v>1</v>
      </c>
    </row>
    <row r="181" spans="1:39" ht="12" customHeight="1" x14ac:dyDescent="0.15">
      <c r="A181" s="5">
        <f t="shared" si="49"/>
        <v>0</v>
      </c>
      <c r="B181" s="5">
        <f t="shared" si="50"/>
        <v>0</v>
      </c>
      <c r="C181" s="14">
        <f t="shared" si="65"/>
        <v>-133</v>
      </c>
      <c r="F181" s="120" t="e">
        <f>VLOOKUP(C181,Blad1!$A:$C,3,0)</f>
        <v>#N/A</v>
      </c>
      <c r="G181" s="65" t="str">
        <f t="shared" si="68"/>
        <v/>
      </c>
      <c r="H181" s="4" t="str">
        <f>IF(G181="I",$K181,IF(G181="II",$K181-SUM(H$8:H180),IF(G181="III",$K181-SUM(H$8:H180),IF(G181="IV",$K181-SUM(H$8:H180),IF(G181="V",1-SUM(H$8:H180)," ")))))</f>
        <v xml:space="preserve"> </v>
      </c>
      <c r="I181" s="66" t="str">
        <f t="shared" si="48"/>
        <v/>
      </c>
      <c r="J181" s="43" t="str">
        <f>IF(I181="A",$K181,IF(I181="B",$K181-SUM(J$8:J180),IF(I181="C",$K181-SUM(J$8:J180),IF(I181="D",$K181-SUM(J$8:J180),IF(I181="E",1-SUM(J$8:J180)," ")))))</f>
        <v xml:space="preserve"> </v>
      </c>
      <c r="K181" s="1">
        <f>IF(C$4=0,0,(SUM(D$8:D181)/C$4))</f>
        <v>0</v>
      </c>
      <c r="L181" s="9" t="str">
        <f t="shared" si="51"/>
        <v xml:space="preserve"> </v>
      </c>
      <c r="M181" s="2" t="str">
        <f>IF(U181=2,K181,IF(W181=2,K181-SUM(M$8:M180),IF(X181=2,K181-SUM(M$8:M180),IF(X180=2,1-SUM(M$8:M180)," "))))</f>
        <v xml:space="preserve"> </v>
      </c>
      <c r="N181" s="1" t="str">
        <f t="shared" si="52"/>
        <v xml:space="preserve"> </v>
      </c>
      <c r="P181" s="3" t="str">
        <f>IF(O181="Plus",$K181,IF(O181="Basis",$K181-SUM(P$8:P180),IF(O181="Breedte",$K181-SUM(P$8:P180),IF(O180="Breedte",1-SUM(P$8:P180)," "))))</f>
        <v xml:space="preserve"> </v>
      </c>
      <c r="Q181" s="57" t="str">
        <f t="shared" si="67"/>
        <v/>
      </c>
      <c r="R181" s="93" t="e">
        <f t="shared" si="66"/>
        <v>#N/A</v>
      </c>
      <c r="S181" s="12">
        <f t="shared" si="53"/>
        <v>-133</v>
      </c>
      <c r="T181" s="18">
        <f t="shared" si="54"/>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5"/>
        <v>1</v>
      </c>
      <c r="Z181" s="12">
        <f t="shared" si="56"/>
        <v>1</v>
      </c>
      <c r="AA181" s="12">
        <f t="shared" si="57"/>
        <v>1</v>
      </c>
      <c r="AB181" s="12">
        <f t="shared" si="58"/>
        <v>1</v>
      </c>
      <c r="AD181" s="12">
        <f t="shared" si="59"/>
        <v>-133</v>
      </c>
      <c r="AE181" s="18">
        <f t="shared" si="60"/>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1"/>
        <v>1</v>
      </c>
      <c r="AK181" s="12">
        <f t="shared" si="62"/>
        <v>1</v>
      </c>
      <c r="AL181" s="12">
        <f t="shared" si="63"/>
        <v>1</v>
      </c>
      <c r="AM181" s="12">
        <f t="shared" si="64"/>
        <v>1</v>
      </c>
    </row>
    <row r="182" spans="1:39" ht="12" customHeight="1" x14ac:dyDescent="0.15">
      <c r="A182" s="5">
        <f t="shared" si="49"/>
        <v>0</v>
      </c>
      <c r="B182" s="5">
        <f t="shared" si="50"/>
        <v>0</v>
      </c>
      <c r="C182" s="14">
        <f t="shared" si="65"/>
        <v>-134</v>
      </c>
      <c r="F182" s="120" t="e">
        <f>VLOOKUP(C182,Blad1!$A:$C,3,0)</f>
        <v>#N/A</v>
      </c>
      <c r="G182" s="65" t="str">
        <f t="shared" si="68"/>
        <v/>
      </c>
      <c r="H182" s="4" t="str">
        <f>IF(G182="I",$K182,IF(G182="II",$K182-SUM(H$8:H181),IF(G182="III",$K182-SUM(H$8:H181),IF(G182="IV",$K182-SUM(H$8:H181),IF(G182="V",1-SUM(H$8:H181)," ")))))</f>
        <v xml:space="preserve"> </v>
      </c>
      <c r="I182" s="66" t="str">
        <f t="shared" si="48"/>
        <v/>
      </c>
      <c r="J182" s="43" t="str">
        <f>IF(I182="A",$K182,IF(I182="B",$K182-SUM(J$8:J181),IF(I182="C",$K182-SUM(J$8:J181),IF(I182="D",$K182-SUM(J$8:J181),IF(I182="E",1-SUM(J$8:J181)," ")))))</f>
        <v xml:space="preserve"> </v>
      </c>
      <c r="K182" s="1">
        <f>IF(C$4=0,0,(SUM(D$8:D182)/C$4))</f>
        <v>0</v>
      </c>
      <c r="L182" s="9" t="str">
        <f t="shared" si="51"/>
        <v xml:space="preserve"> </v>
      </c>
      <c r="M182" s="2" t="str">
        <f>IF(U182=2,K182,IF(W182=2,K182-SUM(M$8:M181),IF(X182=2,K182-SUM(M$8:M181),IF(X181=2,1-SUM(M$8:M181)," "))))</f>
        <v xml:space="preserve"> </v>
      </c>
      <c r="N182" s="1" t="str">
        <f t="shared" si="52"/>
        <v xml:space="preserve"> </v>
      </c>
      <c r="P182" s="3" t="str">
        <f>IF(O182="Plus",$K182,IF(O182="Basis",$K182-SUM(P$8:P181),IF(O182="Breedte",$K182-SUM(P$8:P181),IF(O181="Breedte",1-SUM(P$8:P181)," "))))</f>
        <v xml:space="preserve"> </v>
      </c>
      <c r="Q182" s="57" t="str">
        <f t="shared" si="67"/>
        <v/>
      </c>
      <c r="R182" s="93" t="e">
        <f t="shared" si="66"/>
        <v>#N/A</v>
      </c>
      <c r="S182" s="12">
        <f t="shared" si="53"/>
        <v>-134</v>
      </c>
      <c r="T182" s="18">
        <f t="shared" si="54"/>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5"/>
        <v>1</v>
      </c>
      <c r="Z182" s="12">
        <f t="shared" si="56"/>
        <v>1</v>
      </c>
      <c r="AA182" s="12">
        <f t="shared" si="57"/>
        <v>1</v>
      </c>
      <c r="AB182" s="12">
        <f t="shared" si="58"/>
        <v>1</v>
      </c>
      <c r="AD182" s="12">
        <f t="shared" si="59"/>
        <v>-134</v>
      </c>
      <c r="AE182" s="18">
        <f t="shared" si="60"/>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1"/>
        <v>1</v>
      </c>
      <c r="AK182" s="12">
        <f t="shared" si="62"/>
        <v>1</v>
      </c>
      <c r="AL182" s="12">
        <f t="shared" si="63"/>
        <v>1</v>
      </c>
      <c r="AM182" s="12">
        <f t="shared" si="64"/>
        <v>1</v>
      </c>
    </row>
    <row r="183" spans="1:39" ht="12" customHeight="1" x14ac:dyDescent="0.15">
      <c r="A183" s="5">
        <f t="shared" si="49"/>
        <v>0</v>
      </c>
      <c r="B183" s="5">
        <f t="shared" si="50"/>
        <v>0</v>
      </c>
      <c r="C183" s="14">
        <f t="shared" si="65"/>
        <v>-135</v>
      </c>
      <c r="F183" s="120" t="e">
        <f>VLOOKUP(C183,Blad1!$A:$C,3,0)</f>
        <v>#N/A</v>
      </c>
      <c r="G183" s="65" t="str">
        <f t="shared" si="68"/>
        <v/>
      </c>
      <c r="H183" s="4" t="str">
        <f>IF(G183="I",$K183,IF(G183="II",$K183-SUM(H$8:H182),IF(G183="III",$K183-SUM(H$8:H182),IF(G183="IV",$K183-SUM(H$8:H182),IF(G183="V",1-SUM(H$8:H182)," ")))))</f>
        <v xml:space="preserve"> </v>
      </c>
      <c r="I183" s="66" t="str">
        <f t="shared" ref="I183:I201" si="69">IF(C183=45,"A",IF(C183=35,"B",IF(C183=25,"C",IF(C183=17,"D",IF(C183=0,"E","")))))</f>
        <v/>
      </c>
      <c r="J183" s="43" t="str">
        <f>IF(I183="A",$K183,IF(I183="B",$K183-SUM(J$8:J182),IF(I183="C",$K183-SUM(J$8:J182),IF(I183="D",$K183-SUM(J$8:J182),IF(I183="E",1-SUM(J$8:J182)," ")))))</f>
        <v xml:space="preserve"> </v>
      </c>
      <c r="K183" s="1">
        <f>IF(C$4=0,0,(SUM(D$8:D183)/C$4))</f>
        <v>0</v>
      </c>
      <c r="L183" s="9" t="str">
        <f t="shared" si="51"/>
        <v xml:space="preserve"> </v>
      </c>
      <c r="M183" s="2" t="str">
        <f>IF(U183=2,K183,IF(W183=2,K183-SUM(M$8:M182),IF(X183=2,K183-SUM(M$8:M182),IF(X182=2,1-SUM(M$8:M182)," "))))</f>
        <v xml:space="preserve"> </v>
      </c>
      <c r="N183" s="1" t="str">
        <f t="shared" si="52"/>
        <v xml:space="preserve"> </v>
      </c>
      <c r="P183" s="3" t="str">
        <f>IF(O183="Plus",$K183,IF(O183="Basis",$K183-SUM(P$8:P182),IF(O183="Breedte",$K183-SUM(P$8:P182),IF(O182="Breedte",1-SUM(P$8:P182)," "))))</f>
        <v xml:space="preserve"> </v>
      </c>
      <c r="Q183" s="57" t="str">
        <f t="shared" si="67"/>
        <v/>
      </c>
      <c r="R183" s="93" t="e">
        <f t="shared" si="66"/>
        <v>#N/A</v>
      </c>
      <c r="S183" s="12">
        <f t="shared" si="53"/>
        <v>-135</v>
      </c>
      <c r="T183" s="18">
        <f t="shared" si="54"/>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5"/>
        <v>1</v>
      </c>
      <c r="Z183" s="12">
        <f t="shared" si="56"/>
        <v>1</v>
      </c>
      <c r="AA183" s="12">
        <f t="shared" si="57"/>
        <v>1</v>
      </c>
      <c r="AB183" s="12">
        <f t="shared" si="58"/>
        <v>1</v>
      </c>
      <c r="AD183" s="12">
        <f t="shared" si="59"/>
        <v>-135</v>
      </c>
      <c r="AE183" s="18">
        <f t="shared" si="60"/>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1"/>
        <v>1</v>
      </c>
      <c r="AK183" s="12">
        <f t="shared" si="62"/>
        <v>1</v>
      </c>
      <c r="AL183" s="12">
        <f t="shared" si="63"/>
        <v>1</v>
      </c>
      <c r="AM183" s="12">
        <f t="shared" si="64"/>
        <v>1</v>
      </c>
    </row>
    <row r="184" spans="1:39" ht="12" customHeight="1" x14ac:dyDescent="0.15">
      <c r="A184" s="5">
        <f t="shared" si="49"/>
        <v>0</v>
      </c>
      <c r="B184" s="5">
        <f t="shared" si="50"/>
        <v>0</v>
      </c>
      <c r="C184" s="14">
        <f t="shared" si="65"/>
        <v>-136</v>
      </c>
      <c r="F184" s="120" t="e">
        <f>VLOOKUP(C184,Blad1!$A:$C,3,0)</f>
        <v>#N/A</v>
      </c>
      <c r="G184" s="65" t="str">
        <f t="shared" si="68"/>
        <v/>
      </c>
      <c r="H184" s="4" t="str">
        <f>IF(G184="I",$K184,IF(G184="II",$K184-SUM(H$8:H183),IF(G184="III",$K184-SUM(H$8:H183),IF(G184="IV",$K184-SUM(H$8:H183),IF(G184="V",1-SUM(H$8:H183)," ")))))</f>
        <v xml:space="preserve"> </v>
      </c>
      <c r="I184" s="66" t="str">
        <f t="shared" si="69"/>
        <v/>
      </c>
      <c r="J184" s="43" t="str">
        <f>IF(I184="A",$K184,IF(I184="B",$K184-SUM(J$8:J183),IF(I184="C",$K184-SUM(J$8:J183),IF(I184="D",$K184-SUM(J$8:J183),IF(I184="E",1-SUM(J$8:J183)," ")))))</f>
        <v xml:space="preserve"> </v>
      </c>
      <c r="K184" s="1">
        <f>IF(C$4=0,0,(SUM(D$8:D184)/C$4))</f>
        <v>0</v>
      </c>
      <c r="L184" s="9" t="str">
        <f t="shared" si="51"/>
        <v xml:space="preserve"> </v>
      </c>
      <c r="M184" s="2" t="str">
        <f>IF(U184=2,K184,IF(W184=2,K184-SUM(M$8:M183),IF(X184=2,K184-SUM(M$8:M183),IF(X183=2,1-SUM(M$8:M183)," "))))</f>
        <v xml:space="preserve"> </v>
      </c>
      <c r="N184" s="1" t="str">
        <f t="shared" si="52"/>
        <v xml:space="preserve"> </v>
      </c>
      <c r="P184" s="3" t="str">
        <f>IF(O184="Plus",$K184,IF(O184="Basis",$K184-SUM(P$8:P183),IF(O184="Breedte",$K184-SUM(P$8:P183),IF(O183="Breedte",1-SUM(P$8:P183)," "))))</f>
        <v xml:space="preserve"> </v>
      </c>
      <c r="Q184" s="57" t="str">
        <f t="shared" si="67"/>
        <v/>
      </c>
      <c r="R184" s="93" t="e">
        <f t="shared" si="66"/>
        <v>#N/A</v>
      </c>
      <c r="S184" s="12">
        <f t="shared" si="53"/>
        <v>-136</v>
      </c>
      <c r="T184" s="18">
        <f t="shared" si="54"/>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5"/>
        <v>1</v>
      </c>
      <c r="Z184" s="12">
        <f t="shared" si="56"/>
        <v>1</v>
      </c>
      <c r="AA184" s="12">
        <f t="shared" si="57"/>
        <v>1</v>
      </c>
      <c r="AB184" s="12">
        <f t="shared" si="58"/>
        <v>1</v>
      </c>
      <c r="AD184" s="12">
        <f t="shared" si="59"/>
        <v>-136</v>
      </c>
      <c r="AE184" s="18">
        <f t="shared" si="60"/>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1"/>
        <v>1</v>
      </c>
      <c r="AK184" s="12">
        <f t="shared" si="62"/>
        <v>1</v>
      </c>
      <c r="AL184" s="12">
        <f t="shared" si="63"/>
        <v>1</v>
      </c>
      <c r="AM184" s="12">
        <f t="shared" si="64"/>
        <v>1</v>
      </c>
    </row>
    <row r="185" spans="1:39" ht="12" customHeight="1" x14ac:dyDescent="0.15">
      <c r="A185" s="5">
        <f t="shared" si="49"/>
        <v>0</v>
      </c>
      <c r="B185" s="5">
        <f t="shared" si="50"/>
        <v>0</v>
      </c>
      <c r="C185" s="14">
        <f t="shared" si="65"/>
        <v>-137</v>
      </c>
      <c r="F185" s="120" t="e">
        <f>VLOOKUP(C185,Blad1!$A:$C,3,0)</f>
        <v>#N/A</v>
      </c>
      <c r="G185" s="65" t="str">
        <f t="shared" si="68"/>
        <v/>
      </c>
      <c r="H185" s="4" t="str">
        <f>IF(G185="I",$K185,IF(G185="II",$K185-SUM(H$8:H184),IF(G185="III",$K185-SUM(H$8:H184),IF(G185="IV",$K185-SUM(H$8:H184),IF(G185="V",1-SUM(H$8:H184)," ")))))</f>
        <v xml:space="preserve"> </v>
      </c>
      <c r="I185" s="66" t="str">
        <f t="shared" si="69"/>
        <v/>
      </c>
      <c r="J185" s="43" t="str">
        <f>IF(I185="A",$K185,IF(I185="B",$K185-SUM(J$8:J184),IF(I185="C",$K185-SUM(J$8:J184),IF(I185="D",$K185-SUM(J$8:J184),IF(I185="E",1-SUM(J$8:J184)," ")))))</f>
        <v xml:space="preserve"> </v>
      </c>
      <c r="K185" s="1">
        <f>IF(C$4=0,0,(SUM(D$8:D185)/C$4))</f>
        <v>0</v>
      </c>
      <c r="L185" s="9" t="str">
        <f t="shared" si="51"/>
        <v xml:space="preserve"> </v>
      </c>
      <c r="M185" s="2" t="str">
        <f>IF(U185=2,K185,IF(W185=2,K185-SUM(M$8:M184),IF(X185=2,K185-SUM(M$8:M184),IF(X184=2,1-SUM(M$8:M184)," "))))</f>
        <v xml:space="preserve"> </v>
      </c>
      <c r="N185" s="1" t="str">
        <f t="shared" si="52"/>
        <v xml:space="preserve"> </v>
      </c>
      <c r="P185" s="3" t="str">
        <f>IF(O185="Plus",$K185,IF(O185="Basis",$K185-SUM(P$8:P184),IF(O185="Breedte",$K185-SUM(P$8:P184),IF(O184="Breedte",1-SUM(P$8:P184)," "))))</f>
        <v xml:space="preserve"> </v>
      </c>
      <c r="Q185" s="57" t="str">
        <f t="shared" si="67"/>
        <v/>
      </c>
      <c r="R185" s="93" t="e">
        <f t="shared" si="66"/>
        <v>#N/A</v>
      </c>
      <c r="S185" s="12">
        <f t="shared" si="53"/>
        <v>-137</v>
      </c>
      <c r="T185" s="18">
        <f t="shared" si="54"/>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5"/>
        <v>1</v>
      </c>
      <c r="Z185" s="12">
        <f t="shared" si="56"/>
        <v>1</v>
      </c>
      <c r="AA185" s="12">
        <f t="shared" si="57"/>
        <v>1</v>
      </c>
      <c r="AB185" s="12">
        <f t="shared" si="58"/>
        <v>1</v>
      </c>
      <c r="AD185" s="12">
        <f t="shared" si="59"/>
        <v>-137</v>
      </c>
      <c r="AE185" s="18">
        <f t="shared" si="60"/>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1"/>
        <v>1</v>
      </c>
      <c r="AK185" s="12">
        <f t="shared" si="62"/>
        <v>1</v>
      </c>
      <c r="AL185" s="12">
        <f t="shared" si="63"/>
        <v>1</v>
      </c>
      <c r="AM185" s="12">
        <f t="shared" si="64"/>
        <v>1</v>
      </c>
    </row>
    <row r="186" spans="1:39" ht="12" customHeight="1" x14ac:dyDescent="0.15">
      <c r="A186" s="5">
        <f t="shared" si="49"/>
        <v>0</v>
      </c>
      <c r="B186" s="5">
        <f t="shared" si="50"/>
        <v>0</v>
      </c>
      <c r="C186" s="14">
        <f t="shared" si="65"/>
        <v>-138</v>
      </c>
      <c r="F186" s="120" t="e">
        <f>VLOOKUP(C186,Blad1!$A:$C,3,0)</f>
        <v>#N/A</v>
      </c>
      <c r="G186" s="65" t="str">
        <f t="shared" si="68"/>
        <v/>
      </c>
      <c r="H186" s="4" t="str">
        <f>IF(G186="I",$K186,IF(G186="II",$K186-SUM(H$8:H185),IF(G186="III",$K186-SUM(H$8:H185),IF(G186="IV",$K186-SUM(H$8:H185),IF(G186="V",1-SUM(H$8:H185)," ")))))</f>
        <v xml:space="preserve"> </v>
      </c>
      <c r="I186" s="66" t="str">
        <f t="shared" si="69"/>
        <v/>
      </c>
      <c r="J186" s="43" t="str">
        <f>IF(I186="A",$K186,IF(I186="B",$K186-SUM(J$8:J185),IF(I186="C",$K186-SUM(J$8:J185),IF(I186="D",$K186-SUM(J$8:J185),IF(I186="E",1-SUM(J$8:J185)," ")))))</f>
        <v xml:space="preserve"> </v>
      </c>
      <c r="K186" s="1">
        <f>IF(C$4=0,0,(SUM(D$8:D186)/C$4))</f>
        <v>0</v>
      </c>
      <c r="L186" s="9" t="str">
        <f t="shared" si="51"/>
        <v xml:space="preserve"> </v>
      </c>
      <c r="M186" s="2" t="str">
        <f>IF(U186=2,K186,IF(W186=2,K186-SUM(M$8:M185),IF(X186=2,K186-SUM(M$8:M185),IF(X185=2,1-SUM(M$8:M185)," "))))</f>
        <v xml:space="preserve"> </v>
      </c>
      <c r="N186" s="1" t="str">
        <f t="shared" si="52"/>
        <v xml:space="preserve"> </v>
      </c>
      <c r="P186" s="3" t="str">
        <f>IF(O186="Plus",$K186,IF(O186="Basis",$K186-SUM(P$8:P185),IF(O186="Breedte",$K186-SUM(P$8:P185),IF(O185="Breedte",1-SUM(P$8:P185)," "))))</f>
        <v xml:space="preserve"> </v>
      </c>
      <c r="Q186" s="57" t="str">
        <f t="shared" si="67"/>
        <v/>
      </c>
      <c r="R186" s="93" t="e">
        <f t="shared" si="66"/>
        <v>#N/A</v>
      </c>
      <c r="S186" s="12">
        <f t="shared" si="53"/>
        <v>-138</v>
      </c>
      <c r="T186" s="18">
        <f t="shared" si="54"/>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5"/>
        <v>1</v>
      </c>
      <c r="Z186" s="12">
        <f t="shared" si="56"/>
        <v>1</v>
      </c>
      <c r="AA186" s="12">
        <f t="shared" si="57"/>
        <v>1</v>
      </c>
      <c r="AB186" s="12">
        <f t="shared" si="58"/>
        <v>1</v>
      </c>
      <c r="AD186" s="12">
        <f t="shared" si="59"/>
        <v>-138</v>
      </c>
      <c r="AE186" s="18">
        <f t="shared" si="60"/>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1"/>
        <v>1</v>
      </c>
      <c r="AK186" s="12">
        <f t="shared" si="62"/>
        <v>1</v>
      </c>
      <c r="AL186" s="12">
        <f t="shared" si="63"/>
        <v>1</v>
      </c>
      <c r="AM186" s="12">
        <f t="shared" si="64"/>
        <v>1</v>
      </c>
    </row>
    <row r="187" spans="1:39" ht="12" customHeight="1" x14ac:dyDescent="0.15">
      <c r="A187" s="5">
        <f t="shared" si="49"/>
        <v>0</v>
      </c>
      <c r="B187" s="5">
        <f t="shared" si="50"/>
        <v>0</v>
      </c>
      <c r="C187" s="14">
        <f t="shared" si="65"/>
        <v>-139</v>
      </c>
      <c r="F187" s="120" t="e">
        <f>VLOOKUP(C187,Blad1!$A:$C,3,0)</f>
        <v>#N/A</v>
      </c>
      <c r="G187" s="65" t="str">
        <f t="shared" si="68"/>
        <v/>
      </c>
      <c r="H187" s="4" t="str">
        <f>IF(G187="I",$K187,IF(G187="II",$K187-SUM(H$8:H186),IF(G187="III",$K187-SUM(H$8:H186),IF(G187="IV",$K187-SUM(H$8:H186),IF(G187="V",1-SUM(H$8:H186)," ")))))</f>
        <v xml:space="preserve"> </v>
      </c>
      <c r="I187" s="66" t="str">
        <f t="shared" si="69"/>
        <v/>
      </c>
      <c r="J187" s="43" t="str">
        <f>IF(I187="A",$K187,IF(I187="B",$K187-SUM(J$8:J186),IF(I187="C",$K187-SUM(J$8:J186),IF(I187="D",$K187-SUM(J$8:J186),IF(I187="E",1-SUM(J$8:J186)," ")))))</f>
        <v xml:space="preserve"> </v>
      </c>
      <c r="K187" s="1">
        <f>IF(C$4=0,0,(SUM(D$8:D187)/C$4))</f>
        <v>0</v>
      </c>
      <c r="L187" s="9" t="str">
        <f t="shared" si="51"/>
        <v xml:space="preserve"> </v>
      </c>
      <c r="M187" s="2" t="str">
        <f>IF(U187=2,K187,IF(W187=2,K187-SUM(M$8:M186),IF(X187=2,K187-SUM(M$8:M186),IF(X186=2,1-SUM(M$8:M186)," "))))</f>
        <v xml:space="preserve"> </v>
      </c>
      <c r="N187" s="1" t="str">
        <f t="shared" si="52"/>
        <v xml:space="preserve"> </v>
      </c>
      <c r="P187" s="3" t="str">
        <f>IF(O187="Plus",$K187,IF(O187="Basis",$K187-SUM(P$8:P186),IF(O187="Breedte",$K187-SUM(P$8:P186),IF(O186="Breedte",1-SUM(P$8:P186)," "))))</f>
        <v xml:space="preserve"> </v>
      </c>
      <c r="Q187" s="57" t="str">
        <f t="shared" si="67"/>
        <v/>
      </c>
      <c r="R187" s="93" t="e">
        <f t="shared" si="66"/>
        <v>#N/A</v>
      </c>
      <c r="S187" s="12">
        <f t="shared" si="53"/>
        <v>-139</v>
      </c>
      <c r="T187" s="18">
        <f t="shared" si="54"/>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5"/>
        <v>1</v>
      </c>
      <c r="Z187" s="12">
        <f t="shared" si="56"/>
        <v>1</v>
      </c>
      <c r="AA187" s="12">
        <f t="shared" si="57"/>
        <v>1</v>
      </c>
      <c r="AB187" s="12">
        <f t="shared" si="58"/>
        <v>1</v>
      </c>
      <c r="AD187" s="12">
        <f t="shared" si="59"/>
        <v>-139</v>
      </c>
      <c r="AE187" s="18">
        <f t="shared" si="60"/>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1"/>
        <v>1</v>
      </c>
      <c r="AK187" s="12">
        <f t="shared" si="62"/>
        <v>1</v>
      </c>
      <c r="AL187" s="12">
        <f t="shared" si="63"/>
        <v>1</v>
      </c>
      <c r="AM187" s="12">
        <f t="shared" si="64"/>
        <v>1</v>
      </c>
    </row>
    <row r="188" spans="1:39" ht="12" customHeight="1" x14ac:dyDescent="0.15">
      <c r="A188" s="5">
        <f t="shared" si="49"/>
        <v>0</v>
      </c>
      <c r="B188" s="5">
        <f t="shared" si="50"/>
        <v>0</v>
      </c>
      <c r="C188" s="14">
        <f t="shared" si="65"/>
        <v>-140</v>
      </c>
      <c r="F188" s="120" t="e">
        <f>VLOOKUP(C188,Blad1!$A:$C,3,0)</f>
        <v>#N/A</v>
      </c>
      <c r="G188" s="65" t="str">
        <f t="shared" si="68"/>
        <v/>
      </c>
      <c r="H188" s="4" t="str">
        <f>IF(G188="I",$K188,IF(G188="II",$K188-SUM(H$8:H187),IF(G188="III",$K188-SUM(H$8:H187),IF(G188="IV",$K188-SUM(H$8:H187),IF(G188="V",1-SUM(H$8:H187)," ")))))</f>
        <v xml:space="preserve"> </v>
      </c>
      <c r="I188" s="66" t="str">
        <f t="shared" si="69"/>
        <v/>
      </c>
      <c r="J188" s="43" t="str">
        <f>IF(I188="A",$K188,IF(I188="B",$K188-SUM(J$8:J187),IF(I188="C",$K188-SUM(J$8:J187),IF(I188="D",$K188-SUM(J$8:J187),IF(I188="E",1-SUM(J$8:J187)," ")))))</f>
        <v xml:space="preserve"> </v>
      </c>
      <c r="K188" s="1">
        <f>IF(C$4=0,0,(SUM(D$8:D188)/C$4))</f>
        <v>0</v>
      </c>
      <c r="L188" s="9" t="str">
        <f t="shared" si="51"/>
        <v xml:space="preserve"> </v>
      </c>
      <c r="M188" s="2" t="str">
        <f>IF(U188=2,K188,IF(W188=2,K188-SUM(M$8:M187),IF(X188=2,K188-SUM(M$8:M187),IF(X187=2,1-SUM(M$8:M187)," "))))</f>
        <v xml:space="preserve"> </v>
      </c>
      <c r="N188" s="1" t="str">
        <f t="shared" si="52"/>
        <v xml:space="preserve"> </v>
      </c>
      <c r="P188" s="3" t="str">
        <f>IF(O188="Plus",$K188,IF(O188="Basis",$K188-SUM(P$8:P187),IF(O188="Breedte",$K188-SUM(P$8:P187),IF(O187="Breedte",1-SUM(P$8:P187)," "))))</f>
        <v xml:space="preserve"> </v>
      </c>
      <c r="Q188" s="57" t="str">
        <f t="shared" si="67"/>
        <v/>
      </c>
      <c r="R188" s="93" t="e">
        <f t="shared" si="66"/>
        <v>#N/A</v>
      </c>
      <c r="S188" s="12">
        <f t="shared" si="53"/>
        <v>-140</v>
      </c>
      <c r="T188" s="18">
        <f t="shared" si="54"/>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5"/>
        <v>1</v>
      </c>
      <c r="Z188" s="12">
        <f t="shared" si="56"/>
        <v>1</v>
      </c>
      <c r="AA188" s="12">
        <f t="shared" si="57"/>
        <v>1</v>
      </c>
      <c r="AB188" s="12">
        <f t="shared" si="58"/>
        <v>1</v>
      </c>
      <c r="AD188" s="12">
        <f t="shared" si="59"/>
        <v>-140</v>
      </c>
      <c r="AE188" s="18">
        <f t="shared" si="60"/>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1"/>
        <v>1</v>
      </c>
      <c r="AK188" s="12">
        <f t="shared" si="62"/>
        <v>1</v>
      </c>
      <c r="AL188" s="12">
        <f t="shared" si="63"/>
        <v>1</v>
      </c>
      <c r="AM188" s="12">
        <f t="shared" si="64"/>
        <v>1</v>
      </c>
    </row>
    <row r="189" spans="1:39" ht="12" customHeight="1" x14ac:dyDescent="0.15">
      <c r="A189" s="5">
        <f t="shared" si="49"/>
        <v>0</v>
      </c>
      <c r="B189" s="5">
        <f t="shared" si="50"/>
        <v>0</v>
      </c>
      <c r="C189" s="14">
        <f t="shared" si="65"/>
        <v>-141</v>
      </c>
      <c r="F189" s="120" t="e">
        <f>VLOOKUP(C189,Blad1!$A:$C,3,0)</f>
        <v>#N/A</v>
      </c>
      <c r="G189" s="65" t="str">
        <f t="shared" si="68"/>
        <v/>
      </c>
      <c r="H189" s="4" t="str">
        <f>IF(G189="I",$K189,IF(G189="II",$K189-SUM(H$8:H188),IF(G189="III",$K189-SUM(H$8:H188),IF(G189="IV",$K189-SUM(H$8:H188),IF(G189="V",1-SUM(H$8:H188)," ")))))</f>
        <v xml:space="preserve"> </v>
      </c>
      <c r="I189" s="66" t="str">
        <f t="shared" si="69"/>
        <v/>
      </c>
      <c r="J189" s="43" t="str">
        <f>IF(I189="A",$K189,IF(I189="B",$K189-SUM(J$8:J188),IF(I189="C",$K189-SUM(J$8:J188),IF(I189="D",$K189-SUM(J$8:J188),IF(I189="E",1-SUM(J$8:J188)," ")))))</f>
        <v xml:space="preserve"> </v>
      </c>
      <c r="K189" s="1">
        <f>IF(C$4=0,0,(SUM(D$8:D189)/C$4))</f>
        <v>0</v>
      </c>
      <c r="L189" s="9" t="str">
        <f t="shared" si="51"/>
        <v xml:space="preserve"> </v>
      </c>
      <c r="M189" s="2" t="str">
        <f>IF(U189=2,K189,IF(W189=2,K189-SUM(M$8:M188),IF(X189=2,K189-SUM(M$8:M188),IF(X188=2,1-SUM(M$8:M188)," "))))</f>
        <v xml:space="preserve"> </v>
      </c>
      <c r="N189" s="1" t="str">
        <f t="shared" si="52"/>
        <v xml:space="preserve"> </v>
      </c>
      <c r="P189" s="3" t="str">
        <f>IF(O189="Plus",$K189,IF(O189="Basis",$K189-SUM(P$8:P188),IF(O189="Breedte",$K189-SUM(P$8:P188),IF(O188="Breedte",1-SUM(P$8:P188)," "))))</f>
        <v xml:space="preserve"> </v>
      </c>
      <c r="Q189" s="57" t="str">
        <f t="shared" si="67"/>
        <v/>
      </c>
      <c r="R189" s="93" t="e">
        <f t="shared" si="66"/>
        <v>#N/A</v>
      </c>
      <c r="S189" s="12">
        <f t="shared" si="53"/>
        <v>-141</v>
      </c>
      <c r="T189" s="18">
        <f t="shared" si="54"/>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5"/>
        <v>1</v>
      </c>
      <c r="Z189" s="12">
        <f t="shared" si="56"/>
        <v>1</v>
      </c>
      <c r="AA189" s="12">
        <f t="shared" si="57"/>
        <v>1</v>
      </c>
      <c r="AB189" s="12">
        <f t="shared" si="58"/>
        <v>1</v>
      </c>
      <c r="AD189" s="12">
        <f t="shared" si="59"/>
        <v>-141</v>
      </c>
      <c r="AE189" s="18">
        <f t="shared" si="60"/>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1"/>
        <v>1</v>
      </c>
      <c r="AK189" s="12">
        <f t="shared" si="62"/>
        <v>1</v>
      </c>
      <c r="AL189" s="12">
        <f t="shared" si="63"/>
        <v>1</v>
      </c>
      <c r="AM189" s="12">
        <f t="shared" si="64"/>
        <v>1</v>
      </c>
    </row>
    <row r="190" spans="1:39" ht="12" customHeight="1" x14ac:dyDescent="0.15">
      <c r="A190" s="5">
        <f t="shared" si="49"/>
        <v>0</v>
      </c>
      <c r="B190" s="5">
        <f t="shared" si="50"/>
        <v>0</v>
      </c>
      <c r="C190" s="14">
        <f t="shared" si="65"/>
        <v>-142</v>
      </c>
      <c r="F190" s="120" t="e">
        <f>VLOOKUP(C190,Blad1!$A:$C,3,0)</f>
        <v>#N/A</v>
      </c>
      <c r="G190" s="65" t="str">
        <f t="shared" si="68"/>
        <v/>
      </c>
      <c r="H190" s="4" t="str">
        <f>IF(G190="I",$K190,IF(G190="II",$K190-SUM(H$8:H189),IF(G190="III",$K190-SUM(H$8:H189),IF(G190="IV",$K190-SUM(H$8:H189),IF(G190="V",1-SUM(H$8:H189)," ")))))</f>
        <v xml:space="preserve"> </v>
      </c>
      <c r="I190" s="66" t="str">
        <f t="shared" si="69"/>
        <v/>
      </c>
      <c r="J190" s="43" t="str">
        <f>IF(I190="A",$K190,IF(I190="B",$K190-SUM(J$8:J189),IF(I190="C",$K190-SUM(J$8:J189),IF(I190="D",$K190-SUM(J$8:J189),IF(I190="E",1-SUM(J$8:J189)," ")))))</f>
        <v xml:space="preserve"> </v>
      </c>
      <c r="K190" s="1">
        <f>IF(C$4=0,0,(SUM(D$8:D190)/C$4))</f>
        <v>0</v>
      </c>
      <c r="L190" s="9" t="str">
        <f t="shared" si="51"/>
        <v xml:space="preserve"> </v>
      </c>
      <c r="M190" s="2" t="str">
        <f>IF(U190=2,K190,IF(W190=2,K190-SUM(M$8:M189),IF(X190=2,K190-SUM(M$8:M189),IF(X189=2,1-SUM(M$8:M189)," "))))</f>
        <v xml:space="preserve"> </v>
      </c>
      <c r="N190" s="1" t="str">
        <f t="shared" si="52"/>
        <v xml:space="preserve"> </v>
      </c>
      <c r="P190" s="3" t="str">
        <f>IF(O190="Plus",$K190,IF(O190="Basis",$K190-SUM(P$8:P189),IF(O190="Breedte",$K190-SUM(P$8:P189),IF(O189="Breedte",1-SUM(P$8:P189)," "))))</f>
        <v xml:space="preserve"> </v>
      </c>
      <c r="Q190" s="57" t="str">
        <f t="shared" si="67"/>
        <v/>
      </c>
      <c r="R190" s="93" t="e">
        <f t="shared" si="66"/>
        <v>#N/A</v>
      </c>
      <c r="S190" s="12">
        <f t="shared" si="53"/>
        <v>-142</v>
      </c>
      <c r="T190" s="18">
        <f t="shared" si="54"/>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5"/>
        <v>1</v>
      </c>
      <c r="Z190" s="12">
        <f t="shared" si="56"/>
        <v>1</v>
      </c>
      <c r="AA190" s="12">
        <f t="shared" si="57"/>
        <v>1</v>
      </c>
      <c r="AB190" s="12">
        <f t="shared" si="58"/>
        <v>1</v>
      </c>
      <c r="AD190" s="12">
        <f t="shared" si="59"/>
        <v>-142</v>
      </c>
      <c r="AE190" s="18">
        <f t="shared" si="60"/>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1"/>
        <v>1</v>
      </c>
      <c r="AK190" s="12">
        <f t="shared" si="62"/>
        <v>1</v>
      </c>
      <c r="AL190" s="12">
        <f t="shared" si="63"/>
        <v>1</v>
      </c>
      <c r="AM190" s="12">
        <f t="shared" si="64"/>
        <v>1</v>
      </c>
    </row>
    <row r="191" spans="1:39" ht="12" customHeight="1" x14ac:dyDescent="0.15">
      <c r="A191" s="5">
        <f t="shared" si="49"/>
        <v>0</v>
      </c>
      <c r="B191" s="5">
        <f t="shared" si="50"/>
        <v>0</v>
      </c>
      <c r="C191" s="14">
        <f t="shared" si="65"/>
        <v>-143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51"/>
        <v xml:space="preserve"> </v>
      </c>
      <c r="M191" s="2" t="str">
        <f>IF(U191=2,K191,IF(W191=2,K191-SUM(M$8:M190),IF(X191=2,K191-SUM(M$8:M190),IF(X190=2,1-SUM(M$8:M190)," "))))</f>
        <v xml:space="preserve"> </v>
      </c>
      <c r="N191" s="1" t="str">
        <f t="shared" si="52"/>
        <v xml:space="preserve"> </v>
      </c>
      <c r="P191" s="3" t="str">
        <f>IF(O191="Plus",$K191,IF(O191="Basis",$K191-SUM(P$8:P190),IF(O191="Breedte",$K191-SUM(P$8:P190),IF(O190="Breedte",1-SUM(P$8:P190)," "))))</f>
        <v xml:space="preserve"> </v>
      </c>
      <c r="Q191" s="57" t="str">
        <f t="shared" si="67"/>
        <v/>
      </c>
      <c r="R191" s="93" t="e">
        <f t="shared" si="66"/>
        <v>#N/A</v>
      </c>
      <c r="S191" s="12">
        <f t="shared" si="53"/>
        <v>-143</v>
      </c>
      <c r="T191" s="18">
        <f t="shared" si="54"/>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5"/>
        <v>1</v>
      </c>
      <c r="Z191" s="12">
        <f t="shared" si="56"/>
        <v>1</v>
      </c>
      <c r="AA191" s="12">
        <f t="shared" si="57"/>
        <v>1</v>
      </c>
      <c r="AB191" s="12">
        <f t="shared" si="58"/>
        <v>1</v>
      </c>
      <c r="AD191" s="12">
        <f t="shared" si="59"/>
        <v>-143</v>
      </c>
      <c r="AE191" s="18">
        <f t="shared" si="60"/>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1"/>
        <v>1</v>
      </c>
      <c r="AK191" s="12">
        <f t="shared" si="62"/>
        <v>1</v>
      </c>
      <c r="AL191" s="12">
        <f t="shared" si="63"/>
        <v>1</v>
      </c>
      <c r="AM191" s="12">
        <f t="shared" si="64"/>
        <v>1</v>
      </c>
    </row>
    <row r="192" spans="1:39" ht="12" customHeight="1" x14ac:dyDescent="0.15">
      <c r="A192" s="5">
        <f t="shared" si="49"/>
        <v>0</v>
      </c>
      <c r="B192" s="5">
        <f t="shared" si="50"/>
        <v>0</v>
      </c>
      <c r="C192" s="14">
        <f t="shared" si="65"/>
        <v>-144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51"/>
        <v xml:space="preserve"> </v>
      </c>
      <c r="M192" s="2" t="str">
        <f>IF(U192=2,K192,IF(W192=2,K192-SUM(M$8:M191),IF(X192=2,K192-SUM(M$8:M191),IF(X191=2,1-SUM(M$8:M191)," "))))</f>
        <v xml:space="preserve"> </v>
      </c>
      <c r="N192" s="1" t="str">
        <f t="shared" si="52"/>
        <v xml:space="preserve"> </v>
      </c>
      <c r="P192" s="3" t="str">
        <f>IF(O192="Plus",$K192,IF(O192="Basis",$K192-SUM(P$8:P191),IF(O192="Breedte",$K192-SUM(P$8:P191),IF(O191="Breedte",1-SUM(P$8:P191)," "))))</f>
        <v xml:space="preserve"> </v>
      </c>
      <c r="Q192" s="57" t="str">
        <f t="shared" si="67"/>
        <v/>
      </c>
      <c r="R192" s="93" t="e">
        <f t="shared" si="66"/>
        <v>#N/A</v>
      </c>
      <c r="S192" s="12">
        <f t="shared" si="53"/>
        <v>-144</v>
      </c>
      <c r="T192" s="18">
        <f t="shared" si="54"/>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5"/>
        <v>1</v>
      </c>
      <c r="Z192" s="12">
        <f t="shared" si="56"/>
        <v>1</v>
      </c>
      <c r="AA192" s="12">
        <f t="shared" si="57"/>
        <v>1</v>
      </c>
      <c r="AB192" s="12">
        <f t="shared" si="58"/>
        <v>1</v>
      </c>
      <c r="AD192" s="12">
        <f t="shared" si="59"/>
        <v>-144</v>
      </c>
      <c r="AE192" s="18">
        <f t="shared" si="60"/>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1"/>
        <v>1</v>
      </c>
      <c r="AK192" s="12">
        <f t="shared" si="62"/>
        <v>1</v>
      </c>
      <c r="AL192" s="12">
        <f t="shared" si="63"/>
        <v>1</v>
      </c>
      <c r="AM192" s="12">
        <f t="shared" si="64"/>
        <v>1</v>
      </c>
    </row>
    <row r="193" spans="1:39" ht="12" customHeight="1" x14ac:dyDescent="0.15">
      <c r="A193" s="5">
        <f t="shared" si="49"/>
        <v>0</v>
      </c>
      <c r="B193" s="5">
        <f t="shared" si="50"/>
        <v>0</v>
      </c>
      <c r="C193" s="14">
        <f t="shared" si="65"/>
        <v>-145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51"/>
        <v xml:space="preserve"> </v>
      </c>
      <c r="M193" s="2" t="str">
        <f>IF(U193=2,K193,IF(W193=2,K193-SUM(M$8:M192),IF(X193=2,K193-SUM(M$8:M192),IF(X192=2,1-SUM(M$8:M192)," "))))</f>
        <v xml:space="preserve"> </v>
      </c>
      <c r="N193" s="1" t="str">
        <f t="shared" si="52"/>
        <v xml:space="preserve"> </v>
      </c>
      <c r="P193" s="3" t="str">
        <f>IF(O193="Plus",$K193,IF(O193="Basis",$K193-SUM(P$8:P192),IF(O193="Breedte",$K193-SUM(P$8:P192),IF(O192="Breedte",1-SUM(P$8:P192)," "))))</f>
        <v xml:space="preserve"> </v>
      </c>
      <c r="Q193" s="57" t="str">
        <f t="shared" si="67"/>
        <v/>
      </c>
      <c r="R193" s="93" t="e">
        <f t="shared" si="66"/>
        <v>#N/A</v>
      </c>
      <c r="S193" s="12">
        <f t="shared" si="53"/>
        <v>-145</v>
      </c>
      <c r="T193" s="18">
        <f t="shared" si="54"/>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5"/>
        <v>1</v>
      </c>
      <c r="Z193" s="12">
        <f t="shared" si="56"/>
        <v>1</v>
      </c>
      <c r="AA193" s="12">
        <f t="shared" si="57"/>
        <v>1</v>
      </c>
      <c r="AB193" s="12">
        <f t="shared" si="58"/>
        <v>1</v>
      </c>
      <c r="AD193" s="12">
        <f t="shared" si="59"/>
        <v>-145</v>
      </c>
      <c r="AE193" s="18">
        <f t="shared" si="60"/>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1"/>
        <v>1</v>
      </c>
      <c r="AK193" s="12">
        <f t="shared" si="62"/>
        <v>1</v>
      </c>
      <c r="AL193" s="12">
        <f t="shared" si="63"/>
        <v>1</v>
      </c>
      <c r="AM193" s="12">
        <f t="shared" si="64"/>
        <v>1</v>
      </c>
    </row>
    <row r="194" spans="1:39" ht="12" customHeight="1" x14ac:dyDescent="0.15">
      <c r="A194" s="5">
        <f t="shared" si="49"/>
        <v>0</v>
      </c>
      <c r="B194" s="5">
        <f t="shared" si="50"/>
        <v>0</v>
      </c>
      <c r="C194" s="14">
        <f t="shared" si="65"/>
        <v>-146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51"/>
        <v xml:space="preserve"> </v>
      </c>
      <c r="M194" s="2" t="str">
        <f>IF(U194=2,K194,IF(W194=2,K194-SUM(M$8:M193),IF(X194=2,K194-SUM(M$8:M193),IF(X193=2,1-SUM(M$8:M193)," "))))</f>
        <v xml:space="preserve"> </v>
      </c>
      <c r="N194" s="1" t="str">
        <f t="shared" si="52"/>
        <v xml:space="preserve"> </v>
      </c>
      <c r="P194" s="3" t="str">
        <f>IF(O194="Plus",$K194,IF(O194="Basis",$K194-SUM(P$8:P193),IF(O194="Breedte",$K194-SUM(P$8:P193),IF(O193="Breedte",1-SUM(P$8:P193)," "))))</f>
        <v xml:space="preserve"> </v>
      </c>
      <c r="Q194" s="57" t="str">
        <f t="shared" si="67"/>
        <v/>
      </c>
      <c r="R194" s="93" t="e">
        <f t="shared" si="66"/>
        <v>#N/A</v>
      </c>
      <c r="S194" s="12">
        <f t="shared" si="53"/>
        <v>-146</v>
      </c>
      <c r="T194" s="18">
        <f t="shared" si="54"/>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5"/>
        <v>1</v>
      </c>
      <c r="Z194" s="12">
        <f t="shared" si="56"/>
        <v>1</v>
      </c>
      <c r="AA194" s="12">
        <f t="shared" si="57"/>
        <v>1</v>
      </c>
      <c r="AB194" s="12">
        <f t="shared" si="58"/>
        <v>1</v>
      </c>
      <c r="AD194" s="12">
        <f t="shared" si="59"/>
        <v>-146</v>
      </c>
      <c r="AE194" s="18">
        <f t="shared" si="60"/>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1"/>
        <v>1</v>
      </c>
      <c r="AK194" s="12">
        <f t="shared" si="62"/>
        <v>1</v>
      </c>
      <c r="AL194" s="12">
        <f t="shared" si="63"/>
        <v>1</v>
      </c>
      <c r="AM194" s="12">
        <f t="shared" si="64"/>
        <v>1</v>
      </c>
    </row>
    <row r="195" spans="1:39" ht="12" customHeight="1" x14ac:dyDescent="0.15">
      <c r="A195" s="5">
        <f t="shared" si="49"/>
        <v>0</v>
      </c>
      <c r="B195" s="5">
        <f t="shared" si="50"/>
        <v>0</v>
      </c>
      <c r="C195" s="14">
        <f t="shared" si="65"/>
        <v>-147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51"/>
        <v xml:space="preserve"> </v>
      </c>
      <c r="M195" s="2" t="str">
        <f>IF(U195=2,K195,IF(W195=2,K195-SUM(M$8:M194),IF(X195=2,K195-SUM(M$8:M194),IF(X194=2,1-SUM(M$8:M194)," "))))</f>
        <v xml:space="preserve"> </v>
      </c>
      <c r="N195" s="1" t="str">
        <f t="shared" si="52"/>
        <v xml:space="preserve"> </v>
      </c>
      <c r="P195" s="3" t="str">
        <f>IF(O195="Plus",$K195,IF(O195="Basis",$K195-SUM(P$8:P194),IF(O195="Breedte",$K195-SUM(P$8:P194),IF(O194="Breedte",1-SUM(P$8:P194)," "))))</f>
        <v xml:space="preserve"> </v>
      </c>
      <c r="Q195" s="57" t="str">
        <f t="shared" si="67"/>
        <v/>
      </c>
      <c r="R195" s="93" t="e">
        <f t="shared" si="66"/>
        <v>#N/A</v>
      </c>
      <c r="S195" s="12">
        <f t="shared" si="53"/>
        <v>-147</v>
      </c>
      <c r="T195" s="18">
        <f t="shared" si="54"/>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5"/>
        <v>1</v>
      </c>
      <c r="Z195" s="12">
        <f t="shared" si="56"/>
        <v>1</v>
      </c>
      <c r="AA195" s="12">
        <f t="shared" si="57"/>
        <v>1</v>
      </c>
      <c r="AB195" s="12">
        <f t="shared" si="58"/>
        <v>1</v>
      </c>
      <c r="AD195" s="12">
        <f t="shared" si="59"/>
        <v>-147</v>
      </c>
      <c r="AE195" s="18">
        <f t="shared" si="60"/>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1"/>
        <v>1</v>
      </c>
      <c r="AK195" s="12">
        <f t="shared" si="62"/>
        <v>1</v>
      </c>
      <c r="AL195" s="12">
        <f t="shared" si="63"/>
        <v>1</v>
      </c>
      <c r="AM195" s="12">
        <f t="shared" si="64"/>
        <v>1</v>
      </c>
    </row>
    <row r="196" spans="1:39" ht="12" customHeight="1" x14ac:dyDescent="0.15">
      <c r="A196" s="5">
        <f t="shared" si="49"/>
        <v>0</v>
      </c>
      <c r="B196" s="5">
        <f t="shared" si="50"/>
        <v>0</v>
      </c>
      <c r="C196" s="14">
        <f t="shared" si="65"/>
        <v>-148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51"/>
        <v xml:space="preserve"> </v>
      </c>
      <c r="M196" s="2" t="str">
        <f>IF(U196=2,K196,IF(W196=2,K196-SUM(M$8:M195),IF(X196=2,K196-SUM(M$8:M195),IF(X195=2,1-SUM(M$8:M195)," "))))</f>
        <v xml:space="preserve"> </v>
      </c>
      <c r="N196" s="1" t="str">
        <f t="shared" si="52"/>
        <v xml:space="preserve"> </v>
      </c>
      <c r="P196" s="3" t="str">
        <f>IF(O196="Plus",$K196,IF(O196="Basis",$K196-SUM(P$8:P195),IF(O196="Breedte",$K196-SUM(P$8:P195),IF(O195="Breedte",1-SUM(P$8:P195)," "))))</f>
        <v xml:space="preserve"> </v>
      </c>
      <c r="Q196" s="57" t="str">
        <f t="shared" si="67"/>
        <v/>
      </c>
      <c r="R196" s="93" t="e">
        <f t="shared" si="66"/>
        <v>#N/A</v>
      </c>
      <c r="S196" s="12">
        <f t="shared" si="53"/>
        <v>-148</v>
      </c>
      <c r="T196" s="18">
        <f t="shared" si="54"/>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5"/>
        <v>1</v>
      </c>
      <c r="Z196" s="12">
        <f t="shared" si="56"/>
        <v>1</v>
      </c>
      <c r="AA196" s="12">
        <f t="shared" si="57"/>
        <v>1</v>
      </c>
      <c r="AB196" s="12">
        <f t="shared" si="58"/>
        <v>1</v>
      </c>
      <c r="AD196" s="12">
        <f t="shared" si="59"/>
        <v>-148</v>
      </c>
      <c r="AE196" s="18">
        <f t="shared" si="60"/>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1"/>
        <v>1</v>
      </c>
      <c r="AK196" s="12">
        <f t="shared" si="62"/>
        <v>1</v>
      </c>
      <c r="AL196" s="12">
        <f t="shared" si="63"/>
        <v>1</v>
      </c>
      <c r="AM196" s="12">
        <f t="shared" si="64"/>
        <v>1</v>
      </c>
    </row>
    <row r="197" spans="1:39" ht="12" customHeight="1" x14ac:dyDescent="0.15">
      <c r="A197" s="5">
        <f t="shared" si="49"/>
        <v>0</v>
      </c>
      <c r="B197" s="5">
        <f t="shared" si="50"/>
        <v>0</v>
      </c>
      <c r="C197" s="14">
        <f t="shared" si="65"/>
        <v>-149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51"/>
        <v xml:space="preserve"> </v>
      </c>
      <c r="M197" s="2" t="str">
        <f>IF(U197=2,K197,IF(W197=2,K197-SUM(M$8:M196),IF(X197=2,K197-SUM(M$8:M196),IF(X196=2,1-SUM(M$8:M196)," "))))</f>
        <v xml:space="preserve"> </v>
      </c>
      <c r="N197" s="1" t="str">
        <f t="shared" si="52"/>
        <v xml:space="preserve"> </v>
      </c>
      <c r="P197" s="3" t="str">
        <f>IF(O197="Plus",$K197,IF(O197="Basis",$K197-SUM(P$8:P196),IF(O197="Breedte",$K197-SUM(P$8:P196),IF(O196="Breedte",1-SUM(P$8:P196)," "))))</f>
        <v xml:space="preserve"> </v>
      </c>
      <c r="Q197" s="57" t="str">
        <f t="shared" si="67"/>
        <v/>
      </c>
      <c r="R197" s="93" t="e">
        <f t="shared" si="66"/>
        <v>#N/A</v>
      </c>
      <c r="S197" s="12">
        <f t="shared" si="53"/>
        <v>-149</v>
      </c>
      <c r="T197" s="18">
        <f t="shared" si="54"/>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5"/>
        <v>1</v>
      </c>
      <c r="Z197" s="12">
        <f t="shared" si="56"/>
        <v>1</v>
      </c>
      <c r="AA197" s="12">
        <f t="shared" si="57"/>
        <v>1</v>
      </c>
      <c r="AB197" s="12">
        <f t="shared" si="58"/>
        <v>1</v>
      </c>
      <c r="AD197" s="12">
        <f t="shared" si="59"/>
        <v>-149</v>
      </c>
      <c r="AE197" s="18">
        <f t="shared" si="60"/>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1"/>
        <v>1</v>
      </c>
      <c r="AK197" s="12">
        <f t="shared" si="62"/>
        <v>1</v>
      </c>
      <c r="AL197" s="12">
        <f t="shared" si="63"/>
        <v>1</v>
      </c>
      <c r="AM197" s="12">
        <f t="shared" si="64"/>
        <v>1</v>
      </c>
    </row>
    <row r="198" spans="1:39" ht="12" customHeight="1" x14ac:dyDescent="0.15">
      <c r="A198" s="5">
        <f t="shared" si="49"/>
        <v>0</v>
      </c>
      <c r="B198" s="5">
        <f t="shared" si="50"/>
        <v>0</v>
      </c>
      <c r="C198" s="14">
        <f t="shared" si="65"/>
        <v>-150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51"/>
        <v xml:space="preserve"> </v>
      </c>
      <c r="M198" s="2" t="str">
        <f>IF(U198=2,K198,IF(W198=2,K198-SUM(M$8:M197),IF(X198=2,K198-SUM(M$8:M197),IF(X197=2,1-SUM(M$8:M197)," "))))</f>
        <v xml:space="preserve"> </v>
      </c>
      <c r="N198" s="1" t="str">
        <f t="shared" si="52"/>
        <v xml:space="preserve"> </v>
      </c>
      <c r="P198" s="3" t="str">
        <f>IF(O198="Plus",$K198,IF(O198="Basis",$K198-SUM(P$8:P197),IF(O198="Breedte",$K198-SUM(P$8:P197),IF(O197="Breedte",1-SUM(P$8:P197)," "))))</f>
        <v xml:space="preserve"> </v>
      </c>
      <c r="Q198" s="57" t="str">
        <f t="shared" si="67"/>
        <v/>
      </c>
      <c r="R198" s="93" t="e">
        <f t="shared" si="66"/>
        <v>#N/A</v>
      </c>
      <c r="S198" s="12">
        <f t="shared" si="53"/>
        <v>-150</v>
      </c>
      <c r="T198" s="18">
        <f t="shared" si="54"/>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5"/>
        <v>1</v>
      </c>
      <c r="Z198" s="12">
        <f t="shared" si="56"/>
        <v>1</v>
      </c>
      <c r="AA198" s="12">
        <f t="shared" si="57"/>
        <v>1</v>
      </c>
      <c r="AB198" s="12">
        <f t="shared" si="58"/>
        <v>1</v>
      </c>
      <c r="AD198" s="12">
        <f t="shared" si="59"/>
        <v>-150</v>
      </c>
      <c r="AE198" s="18">
        <f t="shared" si="60"/>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1"/>
        <v>1</v>
      </c>
      <c r="AK198" s="12">
        <f t="shared" si="62"/>
        <v>1</v>
      </c>
      <c r="AL198" s="12">
        <f t="shared" si="63"/>
        <v>1</v>
      </c>
      <c r="AM198" s="12">
        <f t="shared" si="64"/>
        <v>1</v>
      </c>
    </row>
    <row r="199" spans="1:39" ht="12" customHeight="1" x14ac:dyDescent="0.15">
      <c r="A199" s="5">
        <f t="shared" si="49"/>
        <v>0</v>
      </c>
      <c r="B199" s="5">
        <f t="shared" si="50"/>
        <v>0</v>
      </c>
      <c r="C199" s="14">
        <f t="shared" si="65"/>
        <v>-151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51"/>
        <v xml:space="preserve"> </v>
      </c>
      <c r="M199" s="2" t="str">
        <f>IF(U199=2,K199,IF(W199=2,K199-SUM(M$8:M198),IF(X199=2,K199-SUM(M$8:M198),IF(X198=2,1-SUM(M$8:M198)," "))))</f>
        <v xml:space="preserve"> </v>
      </c>
      <c r="N199" s="1" t="str">
        <f t="shared" si="52"/>
        <v xml:space="preserve"> </v>
      </c>
      <c r="P199" s="3" t="str">
        <f>IF(O199="Plus",$K199,IF(O199="Basis",$K199-SUM(P$8:P198),IF(O199="Breedte",$K199-SUM(P$8:P198),IF(O198="Breedte",1-SUM(P$8:P198)," "))))</f>
        <v xml:space="preserve"> </v>
      </c>
      <c r="Q199" s="57" t="str">
        <f t="shared" si="67"/>
        <v/>
      </c>
      <c r="R199" s="93" t="e">
        <f t="shared" si="66"/>
        <v>#N/A</v>
      </c>
      <c r="S199" s="12">
        <f t="shared" si="53"/>
        <v>-151</v>
      </c>
      <c r="T199" s="18">
        <f t="shared" si="54"/>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5"/>
        <v>1</v>
      </c>
      <c r="Z199" s="12">
        <f t="shared" si="56"/>
        <v>1</v>
      </c>
      <c r="AA199" s="12">
        <f t="shared" si="57"/>
        <v>1</v>
      </c>
      <c r="AB199" s="12">
        <f t="shared" si="58"/>
        <v>1</v>
      </c>
      <c r="AD199" s="12">
        <f t="shared" si="59"/>
        <v>-151</v>
      </c>
      <c r="AE199" s="18">
        <f t="shared" si="60"/>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1"/>
        <v>1</v>
      </c>
      <c r="AK199" s="12">
        <f t="shared" si="62"/>
        <v>1</v>
      </c>
      <c r="AL199" s="12">
        <f t="shared" si="63"/>
        <v>1</v>
      </c>
      <c r="AM199" s="12">
        <f t="shared" si="64"/>
        <v>1</v>
      </c>
    </row>
    <row r="200" spans="1:39" ht="12" customHeight="1" x14ac:dyDescent="0.15">
      <c r="A200" s="5">
        <f t="shared" ref="A200:A250" si="70">IF(I200="A",25,IF(I200="B",25,IF(I200="C",25,IF(I200="D",15,IF(I200="E",10,0)))))</f>
        <v>0</v>
      </c>
      <c r="B200" s="5">
        <f t="shared" ref="B200:B250" si="71">IF(G200="I",20,IF(G200="II",20,IF(G200="III",20,IF(G200="IV",20,IF(G200="V",20,0)))))</f>
        <v>0</v>
      </c>
      <c r="C200" s="14">
        <f t="shared" si="65"/>
        <v>-152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7"/>
        <v/>
      </c>
      <c r="R200" s="93" t="e">
        <f t="shared" si="66"/>
        <v>#N/A</v>
      </c>
      <c r="S200" s="12">
        <f t="shared" ref="S200:S208" si="74">C200</f>
        <v>-152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-152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-153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-153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-153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-154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-154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-154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-155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-155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-155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-156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-156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-156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-157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-157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-157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-158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-158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-158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-159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-159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-159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-160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-160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-160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-161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-162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-163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-164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-165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-166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-167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-168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-169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-170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-171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-172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-173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-174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-175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-176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-177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-178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-179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-180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-181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-182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-183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-184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-185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-186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-187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-188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-189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365" priority="47" stopIfTrue="1" operator="lessThanOrEqual">
      <formula>0</formula>
    </cfRule>
  </conditionalFormatting>
  <conditionalFormatting sqref="AT18:AV22">
    <cfRule type="cellIs" dxfId="364" priority="48" stopIfTrue="1" operator="lessThanOrEqual">
      <formula>0</formula>
    </cfRule>
  </conditionalFormatting>
  <conditionalFormatting sqref="AW18:AZ22">
    <cfRule type="cellIs" dxfId="363" priority="49" stopIfTrue="1" operator="lessThanOrEqual">
      <formula>0</formula>
    </cfRule>
  </conditionalFormatting>
  <conditionalFormatting sqref="K8:K65533">
    <cfRule type="expression" dxfId="362" priority="50" stopIfTrue="1">
      <formula>OR($C8&lt;0,AND($C8=$Y8,$B8=$Y8))</formula>
    </cfRule>
    <cfRule type="expression" dxfId="361" priority="51" stopIfTrue="1">
      <formula>SUM($U8:$X8)&gt;0</formula>
    </cfRule>
    <cfRule type="expression" dxfId="360" priority="52" stopIfTrue="1">
      <formula>$D8=0</formula>
    </cfRule>
  </conditionalFormatting>
  <conditionalFormatting sqref="L8:M65533">
    <cfRule type="expression" dxfId="359" priority="53" stopIfTrue="1">
      <formula>SUM($U8:$X8)&gt;1</formula>
    </cfRule>
  </conditionalFormatting>
  <conditionalFormatting sqref="B8:B65536">
    <cfRule type="expression" dxfId="358" priority="57" stopIfTrue="1">
      <formula>$B8&gt;0</formula>
    </cfRule>
    <cfRule type="cellIs" dxfId="357" priority="58" stopIfTrue="1" operator="equal">
      <formula>0</formula>
    </cfRule>
  </conditionalFormatting>
  <conditionalFormatting sqref="K65535:K65536">
    <cfRule type="expression" dxfId="356" priority="59" stopIfTrue="1">
      <formula>OR($C65535&lt;0,AND($C65535=$Y65535,$B65535=$Y65535))</formula>
    </cfRule>
    <cfRule type="expression" dxfId="355" priority="60" stopIfTrue="1">
      <formula>SUM($U65535:$X65537)&gt;0</formula>
    </cfRule>
    <cfRule type="expression" dxfId="354" priority="61" stopIfTrue="1">
      <formula>$D65535=0</formula>
    </cfRule>
  </conditionalFormatting>
  <conditionalFormatting sqref="K65534">
    <cfRule type="expression" dxfId="353" priority="62" stopIfTrue="1">
      <formula>OR($C65534&lt;0,AND($C65534=$Y65534,$B65534=$Y65534))</formula>
    </cfRule>
    <cfRule type="expression" dxfId="352" priority="63" stopIfTrue="1">
      <formula>SUM($U65534:$X65536)&gt;0</formula>
    </cfRule>
    <cfRule type="expression" dxfId="351" priority="64" stopIfTrue="1">
      <formula>$D65534=0</formula>
    </cfRule>
  </conditionalFormatting>
  <conditionalFormatting sqref="L65535:M65536">
    <cfRule type="expression" dxfId="350" priority="65" stopIfTrue="1">
      <formula>OR($C65535&lt;0,AND($C65535=$Y65535,$B65535=$Y65535))</formula>
    </cfRule>
    <cfRule type="expression" dxfId="349" priority="66" stopIfTrue="1">
      <formula>SUM($U65535:$X65537)&gt;1</formula>
    </cfRule>
  </conditionalFormatting>
  <conditionalFormatting sqref="L65534:M65534">
    <cfRule type="expression" dxfId="348" priority="67" stopIfTrue="1">
      <formula>OR($C65534&lt;0,AND($C65534=$Y65534,$B65534=$Y65534))</formula>
    </cfRule>
    <cfRule type="expression" dxfId="347" priority="68" stopIfTrue="1">
      <formula>SUM($U65534:$X65536)&gt;1</formula>
    </cfRule>
  </conditionalFormatting>
  <conditionalFormatting sqref="N8:P65536">
    <cfRule type="expression" dxfId="346" priority="69" stopIfTrue="1">
      <formula>OR($O8="Plus",$O8="Basis",$O8="Breedte")</formula>
    </cfRule>
  </conditionalFormatting>
  <conditionalFormatting sqref="A8:A272">
    <cfRule type="expression" dxfId="345" priority="44" stopIfTrue="1">
      <formula>OR($C8&lt;-50,AND($C8=$AJ8,$A8=$AJ8))</formula>
    </cfRule>
    <cfRule type="expression" dxfId="344" priority="45" stopIfTrue="1">
      <formula>$A8&gt;0</formula>
    </cfRule>
    <cfRule type="cellIs" dxfId="343" priority="46" stopIfTrue="1" operator="equal">
      <formula>0</formula>
    </cfRule>
  </conditionalFormatting>
  <conditionalFormatting sqref="C8:C65536 G8:H65536">
    <cfRule type="expression" dxfId="342" priority="56" stopIfTrue="1">
      <formula>$B8&gt;0</formula>
    </cfRule>
  </conditionalFormatting>
  <conditionalFormatting sqref="I8:J65536">
    <cfRule type="expression" dxfId="341" priority="55" stopIfTrue="1">
      <formula>$A8&gt;0</formula>
    </cfRule>
  </conditionalFormatting>
  <conditionalFormatting sqref="AR25">
    <cfRule type="cellIs" dxfId="340" priority="42" operator="equal">
      <formula>0</formula>
    </cfRule>
  </conditionalFormatting>
  <conditionalFormatting sqref="AR27">
    <cfRule type="cellIs" dxfId="339" priority="41" operator="equal">
      <formula>0</formula>
    </cfRule>
  </conditionalFormatting>
  <conditionalFormatting sqref="AR29">
    <cfRule type="cellIs" dxfId="338" priority="40" operator="equal">
      <formula>0</formula>
    </cfRule>
  </conditionalFormatting>
  <conditionalFormatting sqref="AQ26">
    <cfRule type="containsErrors" dxfId="337" priority="70">
      <formula>ISERROR(AQ26)</formula>
    </cfRule>
  </conditionalFormatting>
  <conditionalFormatting sqref="AQ28">
    <cfRule type="containsErrors" dxfId="336" priority="39">
      <formula>ISERROR(AQ28)</formula>
    </cfRule>
  </conditionalFormatting>
  <conditionalFormatting sqref="AQ30">
    <cfRule type="containsErrors" dxfId="335" priority="38">
      <formula>ISERROR(AQ30)</formula>
    </cfRule>
  </conditionalFormatting>
  <conditionalFormatting sqref="AR25">
    <cfRule type="cellIs" dxfId="334" priority="37" operator="equal">
      <formula>0</formula>
    </cfRule>
  </conditionalFormatting>
  <conditionalFormatting sqref="AR27">
    <cfRule type="cellIs" dxfId="333" priority="36" operator="equal">
      <formula>0</formula>
    </cfRule>
  </conditionalFormatting>
  <conditionalFormatting sqref="AR29">
    <cfRule type="cellIs" dxfId="332" priority="35" operator="equal">
      <formula>0</formula>
    </cfRule>
  </conditionalFormatting>
  <conditionalFormatting sqref="AQ26">
    <cfRule type="containsErrors" dxfId="331" priority="34">
      <formula>ISERROR(AQ26)</formula>
    </cfRule>
  </conditionalFormatting>
  <conditionalFormatting sqref="AQ28">
    <cfRule type="containsErrors" dxfId="330" priority="33">
      <formula>ISERROR(AQ28)</formula>
    </cfRule>
  </conditionalFormatting>
  <conditionalFormatting sqref="AQ30">
    <cfRule type="containsErrors" dxfId="329" priority="32">
      <formula>ISERROR(AQ30)</formula>
    </cfRule>
  </conditionalFormatting>
  <conditionalFormatting sqref="AR25">
    <cfRule type="cellIs" dxfId="328" priority="31" operator="equal">
      <formula>0</formula>
    </cfRule>
  </conditionalFormatting>
  <conditionalFormatting sqref="AR27">
    <cfRule type="cellIs" dxfId="327" priority="30" operator="equal">
      <formula>0</formula>
    </cfRule>
  </conditionalFormatting>
  <conditionalFormatting sqref="AR29">
    <cfRule type="cellIs" dxfId="326" priority="29" operator="equal">
      <formula>0</formula>
    </cfRule>
  </conditionalFormatting>
  <conditionalFormatting sqref="AQ26">
    <cfRule type="containsErrors" dxfId="325" priority="28">
      <formula>ISERROR(AQ26)</formula>
    </cfRule>
  </conditionalFormatting>
  <conditionalFormatting sqref="AQ28">
    <cfRule type="containsErrors" dxfId="324" priority="27">
      <formula>ISERROR(AQ28)</formula>
    </cfRule>
  </conditionalFormatting>
  <conditionalFormatting sqref="AQ30">
    <cfRule type="containsErrors" dxfId="323" priority="26">
      <formula>ISERROR(AQ30)</formula>
    </cfRule>
  </conditionalFormatting>
  <conditionalFormatting sqref="AR25">
    <cfRule type="cellIs" dxfId="322" priority="25" operator="equal">
      <formula>0</formula>
    </cfRule>
  </conditionalFormatting>
  <conditionalFormatting sqref="AR27">
    <cfRule type="cellIs" dxfId="321" priority="24" operator="equal">
      <formula>0</formula>
    </cfRule>
  </conditionalFormatting>
  <conditionalFormatting sqref="AR29">
    <cfRule type="cellIs" dxfId="320" priority="23" operator="equal">
      <formula>0</formula>
    </cfRule>
  </conditionalFormatting>
  <conditionalFormatting sqref="AQ26">
    <cfRule type="containsErrors" dxfId="319" priority="22">
      <formula>ISERROR(AQ26)</formula>
    </cfRule>
  </conditionalFormatting>
  <conditionalFormatting sqref="AQ28">
    <cfRule type="containsErrors" dxfId="318" priority="21">
      <formula>ISERROR(AQ28)</formula>
    </cfRule>
  </conditionalFormatting>
  <conditionalFormatting sqref="AQ30">
    <cfRule type="containsErrors" dxfId="317" priority="20">
      <formula>ISERROR(AQ30)</formula>
    </cfRule>
  </conditionalFormatting>
  <conditionalFormatting sqref="AR25">
    <cfRule type="cellIs" dxfId="316" priority="19" operator="equal">
      <formula>0</formula>
    </cfRule>
  </conditionalFormatting>
  <conditionalFormatting sqref="AR27">
    <cfRule type="cellIs" dxfId="315" priority="18" operator="equal">
      <formula>0</formula>
    </cfRule>
  </conditionalFormatting>
  <conditionalFormatting sqref="AR29">
    <cfRule type="cellIs" dxfId="314" priority="17" operator="equal">
      <formula>0</formula>
    </cfRule>
  </conditionalFormatting>
  <conditionalFormatting sqref="AQ26">
    <cfRule type="containsErrors" dxfId="313" priority="16">
      <formula>ISERROR(AQ26)</formula>
    </cfRule>
  </conditionalFormatting>
  <conditionalFormatting sqref="AQ28">
    <cfRule type="containsErrors" dxfId="312" priority="15">
      <formula>ISERROR(AQ28)</formula>
    </cfRule>
  </conditionalFormatting>
  <conditionalFormatting sqref="AQ30">
    <cfRule type="containsErrors" dxfId="311" priority="14">
      <formula>ISERROR(AQ30)</formula>
    </cfRule>
  </conditionalFormatting>
  <conditionalFormatting sqref="AR25">
    <cfRule type="cellIs" dxfId="310" priority="13" operator="equal">
      <formula>0</formula>
    </cfRule>
  </conditionalFormatting>
  <conditionalFormatting sqref="AR27">
    <cfRule type="cellIs" dxfId="309" priority="12" operator="equal">
      <formula>0</formula>
    </cfRule>
  </conditionalFormatting>
  <conditionalFormatting sqref="AR29">
    <cfRule type="cellIs" dxfId="308" priority="11" operator="equal">
      <formula>0</formula>
    </cfRule>
  </conditionalFormatting>
  <conditionalFormatting sqref="AQ26">
    <cfRule type="containsErrors" dxfId="307" priority="10">
      <formula>ISERROR(AQ26)</formula>
    </cfRule>
  </conditionalFormatting>
  <conditionalFormatting sqref="AQ28">
    <cfRule type="containsErrors" dxfId="306" priority="9">
      <formula>ISERROR(AQ28)</formula>
    </cfRule>
  </conditionalFormatting>
  <conditionalFormatting sqref="AQ30">
    <cfRule type="containsErrors" dxfId="305" priority="8">
      <formula>ISERROR(AQ30)</formula>
    </cfRule>
  </conditionalFormatting>
  <conditionalFormatting sqref="F8:F201">
    <cfRule type="expression" dxfId="304" priority="54">
      <formula>$D8=0</formula>
    </cfRule>
  </conditionalFormatting>
  <conditionalFormatting sqref="AT10:AV15 AZ10:BB15">
    <cfRule type="cellIs" dxfId="303" priority="7" stopIfTrue="1" operator="lessThanOrEqual">
      <formula>0</formula>
    </cfRule>
  </conditionalFormatting>
  <conditionalFormatting sqref="AT18:AV22 AT26:AV30">
    <cfRule type="cellIs" dxfId="302" priority="6" stopIfTrue="1" operator="lessThanOrEqual">
      <formula>0</formula>
    </cfRule>
  </conditionalFormatting>
  <conditionalFormatting sqref="AY26:BB30 AY18:BB22">
    <cfRule type="cellIs" dxfId="301" priority="5" stopIfTrue="1" operator="lessThanOrEqual">
      <formula>0</formula>
    </cfRule>
  </conditionalFormatting>
  <conditionalFormatting sqref="AR32 AR34 AR36">
    <cfRule type="cellIs" dxfId="300" priority="4" operator="equal">
      <formula>0</formula>
    </cfRule>
  </conditionalFormatting>
  <conditionalFormatting sqref="AQ33 AQ35 AQ37">
    <cfRule type="containsErrors" dxfId="299" priority="3">
      <formula>ISERROR(AQ33)</formula>
    </cfRule>
  </conditionalFormatting>
  <conditionalFormatting sqref="A8:P65536">
    <cfRule type="expression" dxfId="298" priority="43" stopIfTrue="1">
      <formula>OR($C8&lt;-30,AND($C8=$Y8,$B8=$Y8))</formula>
    </cfRule>
  </conditionalFormatting>
  <conditionalFormatting sqref="AW15:AY15">
    <cfRule type="cellIs" dxfId="297" priority="2" stopIfTrue="1" operator="lessThanOrEqual">
      <formula>0</formula>
    </cfRule>
  </conditionalFormatting>
  <conditionalFormatting sqref="AW15:AY15">
    <cfRule type="cellIs" dxfId="29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35</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75</v>
      </c>
    </row>
    <row r="8" spans="1:54" ht="12" customHeight="1" thickTop="1" x14ac:dyDescent="0.15">
      <c r="A8" s="5">
        <f t="shared" ref="A8:A71" si="0">IF(I8="A",25,IF(I8="B",25,IF(I8="C",25,IF(I8="D",15,IF(I8="E",10,0)))))</f>
        <v>0</v>
      </c>
      <c r="B8" s="5">
        <f t="shared" ref="B8:B71" si="1">IF(G8="I",20,IF(G8="II",20,IF(G8="III",20,IF(G8="IV",20,IF(G8="V",20,0)))))</f>
        <v>0</v>
      </c>
      <c r="C8" s="14">
        <f>C5</f>
        <v>70</v>
      </c>
      <c r="F8" s="304">
        <f>VLOOKUP(C8,Blad1!$A:$E,5,0)</f>
        <v>230</v>
      </c>
      <c r="G8" s="65" t="str">
        <f>IF(C8=37,"I",IF(C8=29,"II",IF(C8=23,"III",IF(C8=16,"IV",IF(C8=-30,"V","")))))</f>
        <v/>
      </c>
      <c r="H8" s="4" t="str">
        <f>IF(G8="I",$K8,IF(G8="II",$K8-SUM(H7:H$8),IF(G8="III",$K8-SUM(H7:H$8),IF(G8="IV",$K8-SUM(H7:H$8),IF(G8="V",1-SUM(H7:H$8)," ")))))</f>
        <v xml:space="preserve"> </v>
      </c>
      <c r="I8" s="66" t="str">
        <f>IF(C8=32,"A",IF(C8=23,"B",IF(C8=13,"C",IF(C8=5,"D",IF(C8=-30,"E","")))))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304">
        <f>VLOOKUP(C9,Blad1!$A:$E,5,0)</f>
        <v>230</v>
      </c>
      <c r="G9" s="65" t="str">
        <f t="shared" ref="G9:G72" si="17">IF(C9=37,"I",IF(C9=29,"II",IF(C9=23,"III",IF(C9=16,"IV",IF(C9=-30,"V","")))))</f>
        <v/>
      </c>
      <c r="H9" s="4" t="str">
        <f>IF(G9="I",$K9,IF(G9="II",$K9-SUM(H8:H$8),IF(G9="III",$K9-SUM(H8:H$8),IF(G9="IV",$K9-SUM(H8:H$8),IF(G9="V",1-SUM(H8:H$8)," ")))))</f>
        <v xml:space="preserve"> </v>
      </c>
      <c r="I9" s="66" t="str">
        <f t="shared" ref="I9:I72" si="18">IF(C9=32,"A",IF(C9=23,"B",IF(C9=13,"C",IF(C9=5,"D",IF(C9=-30,"E","")))))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304">
        <f>VLOOKUP(C10,Blad1!$A:$E,5,0)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37</v>
      </c>
      <c r="AT10" s="114">
        <f>AU10*AT$14</f>
        <v>0</v>
      </c>
      <c r="AU10" s="115">
        <f>AV10</f>
        <v>0</v>
      </c>
      <c r="AV10" s="118">
        <f>IF($U3=0,0,VLOOKUP("I",$G:$S,5,FALSE))</f>
        <v>0</v>
      </c>
    </row>
    <row r="11" spans="1:54" ht="12" customHeight="1" x14ac:dyDescent="0.15">
      <c r="A11" s="5">
        <f t="shared" si="0"/>
        <v>0</v>
      </c>
      <c r="B11" s="5">
        <f t="shared" si="1"/>
        <v>0</v>
      </c>
      <c r="C11" s="14">
        <f t="shared" si="16"/>
        <v>67</v>
      </c>
      <c r="E11" s="56"/>
      <c r="F11" s="304">
        <f>VLOOKUP(C11,Blad1!$A:$E,5,0)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16</v>
      </c>
      <c r="AT11" s="114">
        <f>AU11*AT$14</f>
        <v>0</v>
      </c>
      <c r="AU11" s="115">
        <f>AV11-AV10</f>
        <v>0</v>
      </c>
      <c r="AV11" s="118">
        <f>IF($U4=0,0,VLOOKUP("IV",$G:$S,5,FALSE))</f>
        <v>0</v>
      </c>
    </row>
    <row r="12" spans="1:54" ht="12" customHeight="1" x14ac:dyDescent="0.15">
      <c r="A12" s="5">
        <f t="shared" si="0"/>
        <v>0</v>
      </c>
      <c r="B12" s="5">
        <f t="shared" si="1"/>
        <v>0</v>
      </c>
      <c r="C12" s="14">
        <f t="shared" si="16"/>
        <v>66</v>
      </c>
      <c r="E12" s="56"/>
      <c r="F12" s="304">
        <f>VLOOKUP(C12,Blad1!$A:$E,5,0)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65</v>
      </c>
      <c r="E13" s="56"/>
      <c r="F13" s="304">
        <f>VLOOKUP(C13,Blad1!$A:$E,5,0)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304">
        <f>VLOOKUP(C14,Blad1!$A:$E,5,0)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304">
        <f>VLOOKUP(C15,Blad1!$A:$E,5,0)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304">
        <f>VLOOKUP(C16,Blad1!$A:$E,5,0)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61</v>
      </c>
      <c r="F17" s="304">
        <f>VLOOKUP(C17,Blad1!$A:$E,5,0)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304">
        <f>VLOOKUP(C18,Blad1!$A:$E,5,0)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304">
        <f>VLOOKUP(C19,Blad1!$A:$E,5,0)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304">
        <f>VLOOKUP(C20,Blad1!$A:$E,5,0)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304">
        <f>VLOOKUP(C21,Blad1!$A:$E,5,0)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304">
        <f>VLOOKUP(C22,Blad1!$A:$E,5,0)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304">
        <f>VLOOKUP(C23,Blad1!$A:$E,5,0)</f>
        <v>230</v>
      </c>
      <c r="G23" s="65" t="str">
        <f t="shared" si="17"/>
        <v/>
      </c>
      <c r="H23" s="4" t="str">
        <f>IF(G23="I",$K23,IF(G23="II",$K23-SUM(H$8:H22),IF(G23="III",$K23-SUM(H$8:H22),IF(G23="IV",$K23-SUM(H$8:H22),IF(G23="V",1-SUM(H$8:H22)," ")))))</f>
        <v xml:space="preserve"> </v>
      </c>
      <c r="I23" s="66" t="str">
        <f>IF(C23=32,"A",IF(C23=23,"B",IF(C23=13,"C",IF(C23=5,"D",IF(C23=-30,"E","")))))</f>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230</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304">
        <f>VLOOKUP(C24,Blad1!$A:$E,5,0)</f>
        <v>230</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230</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304">
        <f>VLOOKUP(C25,Blad1!$A:$E,5,0)</f>
        <v>230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230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304">
        <f>VLOOKUP(C26,Blad1!$A:$E,5,0)</f>
        <v>229</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229</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304">
        <f>VLOOKUP(C27,Blad1!$A:$E,5,0)</f>
        <v>228</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228</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304">
        <f>VLOOKUP(C28,Blad1!$A:$E,5,0)</f>
        <v>227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304">
        <f>VLOOKUP(C29,Blad1!$A:$E,5,0)</f>
        <v>225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304">
        <f>VLOOKUP(C30,Blad1!$A:$E,5,0)</f>
        <v>224</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304">
        <f>VLOOKUP(C31,Blad1!$A:$E,5,0)</f>
        <v>223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223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304">
        <f>VLOOKUP(C32,Blad1!$A:$E,5,0)</f>
        <v>222</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222</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304">
        <f>VLOOKUP(C33,Blad1!$A:$E,5,0)</f>
        <v>221</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221</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44</v>
      </c>
      <c r="F34" s="304">
        <f>VLOOKUP(C34,Blad1!$A:$E,5,0)</f>
        <v>220</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220</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304">
        <f>VLOOKUP(C35,Blad1!$A:$E,5,0)</f>
        <v>219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219</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0</v>
      </c>
      <c r="C36" s="14">
        <f t="shared" si="16"/>
        <v>42</v>
      </c>
      <c r="F36" s="304">
        <f>VLOOKUP(C36,Blad1!$A:$E,5,0)</f>
        <v>218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218</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304">
        <f>VLOOKUP(C37,Blad1!$A:$E,5,0)</f>
        <v>217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217</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0</v>
      </c>
      <c r="C38" s="14">
        <f t="shared" si="16"/>
        <v>40</v>
      </c>
      <c r="F38" s="304">
        <f>VLOOKUP(C38,Blad1!$A:$E,5,0)</f>
        <v>216</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216</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304">
        <f>VLOOKUP(C39,Blad1!$A:$E,5,0)</f>
        <v>215</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215</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304">
        <f>VLOOKUP(C40,Blad1!$A:$E,5,0)</f>
        <v>214</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214</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20</v>
      </c>
      <c r="C41" s="14">
        <f t="shared" si="16"/>
        <v>37</v>
      </c>
      <c r="F41" s="304">
        <f>VLOOKUP(C41,Blad1!$A:$E,5,0)</f>
        <v>213</v>
      </c>
      <c r="G41" s="65" t="str">
        <f t="shared" si="17"/>
        <v>I</v>
      </c>
      <c r="H41" s="4">
        <f>IF(G41="I",$K41,IF(G41="II",$K41-SUM(H$8:H40),IF(G41="III",$K41-SUM(H$8:H40),IF(G41="IV",$K41-SUM(H$8:H40),IF(G41="V",1-SUM(H$8:H40)," ")))))</f>
        <v>0</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213</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304">
        <f>VLOOKUP(C42,Blad1!$A:$E,5,0)</f>
        <v>212</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212</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35</v>
      </c>
      <c r="F43" s="304">
        <f>VLOOKUP(C43,Blad1!$A:$E,5,0)</f>
        <v>211</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211</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34</v>
      </c>
      <c r="F44" s="304">
        <f>VLOOKUP(C44,Blad1!$A:$E,5,0)</f>
        <v>210</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210</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304">
        <f>VLOOKUP(C45,Blad1!$A:$E,5,0)</f>
        <v>208</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208</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25</v>
      </c>
      <c r="B46" s="5">
        <f t="shared" si="1"/>
        <v>0</v>
      </c>
      <c r="C46" s="14">
        <f t="shared" si="16"/>
        <v>32</v>
      </c>
      <c r="F46" s="304">
        <f>VLOOKUP(C46,Blad1!$A:$E,5,0)</f>
        <v>207</v>
      </c>
      <c r="G46" s="65" t="str">
        <f t="shared" si="17"/>
        <v/>
      </c>
      <c r="H46" s="4" t="str">
        <f>IF(G46="I",$K46,IF(G46="II",$K46-SUM(H$8:H45),IF(G46="III",$K46-SUM(H$8:H45),IF(G46="IV",$K46-SUM(H$8:H45),IF(G46="V",1-SUM(H$8:H45)," ")))))</f>
        <v xml:space="preserve"> </v>
      </c>
      <c r="I46" s="66" t="str">
        <f t="shared" si="18"/>
        <v>A</v>
      </c>
      <c r="J46" s="43">
        <f>IF(I46="A",$K46,IF(I46="B",$K46-SUM(J$8:J45),IF(I46="C",$K46-SUM(J$8:J45),IF(I46="D",$K46-SUM(J$8:J45),IF(I46="E",1-SUM(J$8:J45)," ")))))</f>
        <v>0</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207</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304">
        <f>VLOOKUP(C47,Blad1!$A:$E,5,0)</f>
        <v>206</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206</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304">
        <f>VLOOKUP(C48,Blad1!$A:$E,5,0)</f>
        <v>205</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205</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29</v>
      </c>
      <c r="F49" s="304">
        <f>VLOOKUP(C49,Blad1!$A:$E,5,0)</f>
        <v>204</v>
      </c>
      <c r="G49" s="65" t="str">
        <f t="shared" si="17"/>
        <v>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204</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304">
        <f>VLOOKUP(C50,Blad1!$A:$E,5,0)</f>
        <v>203</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203</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304">
        <f>VLOOKUP(C51,Blad1!$A:$E,5,0)</f>
        <v>202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304">
        <f>VLOOKUP(C52,Blad1!$A:$E,5,0)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304">
        <f>VLOOKUP(C53,Blad1!$A:$E,5,0)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304">
        <f>VLOOKUP(C54,Blad1!$A:$E,5,0)</f>
        <v>197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25</v>
      </c>
      <c r="B55" s="5">
        <f t="shared" si="1"/>
        <v>20</v>
      </c>
      <c r="C55" s="14">
        <f t="shared" si="16"/>
        <v>23</v>
      </c>
      <c r="F55" s="304">
        <f>VLOOKUP(C55,Blad1!$A:$E,5,0)</f>
        <v>196</v>
      </c>
      <c r="G55" s="65" t="str">
        <f t="shared" si="17"/>
        <v>III</v>
      </c>
      <c r="H55" s="4">
        <f>IF(G55="I",$K55,IF(G55="II",$K55-SUM(H$8:H54),IF(G55="III",$K55-SUM(H$8:H54),IF(G55="IV",$K55-SUM(H$8:H54),IF(G55="V",1-SUM(H$8:H54)," ")))))</f>
        <v>0</v>
      </c>
      <c r="I55" s="66" t="str">
        <f t="shared" si="18"/>
        <v>B</v>
      </c>
      <c r="J55" s="43">
        <f>IF(I55="A",$K55,IF(I55="B",$K55-SUM(J$8:J54),IF(I55="C",$K55-SUM(J$8:J54),IF(I55="D",$K55-SUM(J$8:J54),IF(I55="E",1-SUM(J$8:J54)," ")))))</f>
        <v>0</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196</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304">
        <f>VLOOKUP(C56,Blad1!$A:$E,5,0)</f>
        <v>195</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195</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304">
        <f>VLOOKUP(C57,Blad1!$A:$E,5,0)</f>
        <v>194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304">
        <f>VLOOKUP(C58,Blad1!$A:$E,5,0)</f>
        <v>192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304">
        <f>VLOOKUP(C59,Blad1!$A:$E,5,0)</f>
        <v>191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304">
        <f>VLOOKUP(C60,Blad1!$A:$E,5,0)</f>
        <v>189</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189</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304">
        <f>VLOOKUP(C61,Blad1!$A:$E,5,0)</f>
        <v>188</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188</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20</v>
      </c>
      <c r="C62" s="14">
        <f t="shared" si="16"/>
        <v>16</v>
      </c>
      <c r="F62" s="304">
        <f>VLOOKUP(C62,Blad1!$A:$E,5,0)</f>
        <v>187</v>
      </c>
      <c r="G62" s="65" t="str">
        <f t="shared" si="17"/>
        <v>IV</v>
      </c>
      <c r="H62" s="4">
        <f>IF(G62="I",$K62,IF(G62="II",$K62-SUM(H$8:H61),IF(G62="III",$K62-SUM(H$8:H61),IF(G62="IV",$K62-SUM(H$8:H61),IF(G62="V",1-SUM(H$8:H61)," ")))))</f>
        <v>0</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187</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VLOOKUP(C63,Blad1!$A:$E,5,0)</f>
        <v>186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304">
        <f>VLOOKUP(C64,Blad1!$A:$E,5,0)</f>
        <v>185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25</v>
      </c>
      <c r="B65" s="5">
        <f t="shared" si="1"/>
        <v>0</v>
      </c>
      <c r="C65" s="14">
        <f t="shared" si="16"/>
        <v>13</v>
      </c>
      <c r="F65" s="304">
        <f>VLOOKUP(C65,Blad1!$A:$E,5,0)</f>
        <v>184</v>
      </c>
      <c r="G65" s="65" t="str">
        <f t="shared" si="17"/>
        <v/>
      </c>
      <c r="H65" s="4" t="str">
        <f>IF(G65="I",$K65,IF(G65="II",$K65-SUM(H$8:H64),IF(G65="III",$K65-SUM(H$8:H64),IF(G65="IV",$K65-SUM(H$8:H64),IF(G65="V",1-SUM(H$8:H64)," ")))))</f>
        <v xml:space="preserve"> </v>
      </c>
      <c r="I65" s="66" t="str">
        <f t="shared" si="18"/>
        <v>C</v>
      </c>
      <c r="J65" s="43">
        <f>IF(I65="A",$K65,IF(I65="B",$K65-SUM(J$8:J64),IF(I65="C",$K65-SUM(J$8:J64),IF(I65="D",$K65-SUM(J$8:J64),IF(I65="E",1-SUM(J$8:J64)," ")))))</f>
        <v>0</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184</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304">
        <f>VLOOKUP(C66,Blad1!$A:$E,5,0)</f>
        <v>182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182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304">
        <f>VLOOKUP(C67,Blad1!$A:$E,5,0)</f>
        <v>181</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181</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304">
        <f>VLOOKUP(C68,Blad1!$A:$E,5,0)</f>
        <v>180</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180</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304">
        <f>VLOOKUP(C69,Blad1!$A:$E,5,0)</f>
        <v>179</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179</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304">
        <f>VLOOKUP(C70,Blad1!$A:$E,5,0)</f>
        <v>178</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178</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304">
        <f>VLOOKUP(C71,Blad1!$A:$E,5,0)</f>
        <v>176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304">
        <f>VLOOKUP(C72,Blad1!$A:$E,5,0)</f>
        <v>175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15</v>
      </c>
      <c r="B73" s="5">
        <f t="shared" si="25"/>
        <v>0</v>
      </c>
      <c r="C73" s="14">
        <f t="shared" ref="C73:C136" si="40">C72-1</f>
        <v>5</v>
      </c>
      <c r="F73" s="304">
        <f>VLOOKUP(C73,Blad1!$A:$E,5,0)</f>
        <v>174</v>
      </c>
      <c r="G73" s="65" t="str">
        <f t="shared" ref="G73:G136" si="41">IF(C73=37,"I",IF(C73=29,"II",IF(C73=23,"III",IF(C73=16,"IV",IF(C73=-30,"V","")))))</f>
        <v/>
      </c>
      <c r="H73" s="4" t="str">
        <f>IF(G73="I",$K73,IF(G73="II",$K73-SUM(H$8:H72),IF(G73="III",$K73-SUM(H$8:H72),IF(G73="IV",$K73-SUM(H$8:H72),IF(G73="V",1-SUM(H$8:H72)," ")))))</f>
        <v xml:space="preserve"> </v>
      </c>
      <c r="I73" s="66" t="str">
        <f t="shared" ref="I73:I122" si="42">IF(C73=32,"A",IF(C73=23,"B",IF(C73=13,"C",IF(C73=5,"D",IF(C73=-30,"E","")))))</f>
        <v>D</v>
      </c>
      <c r="J73" s="43">
        <f>IF(I73="A",$K73,IF(I73="B",$K73-SUM(J$8:J72),IF(I73="C",$K73-SUM(J$8:J72),IF(I73="D",$K73-SUM(J$8:J72),IF(I73="E",1-SUM(J$8:J72)," ")))))</f>
        <v>0</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304">
        <f>VLOOKUP(C74,Blad1!$A:$E,5,0)</f>
        <v>172</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172</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304">
        <f>VLOOKUP(C75,Blad1!$A:$E,5,0)</f>
        <v>171</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171</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304">
        <f>VLOOKUP(C76,Blad1!$A:$E,5,0)</f>
        <v>170</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170</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304">
        <f>VLOOKUP(C77,Blad1!$A:$E,5,0)</f>
        <v>169</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169</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304">
        <f>VLOOKUP(C78,Blad1!$A:$E,5,0)</f>
        <v>168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304">
        <f>VLOOKUP(C79,Blad1!$A:$E,5,0)</f>
        <v>167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304">
        <f>VLOOKUP(C80,Blad1!$A:$E,5,0)</f>
        <v>166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304">
        <f>VLOOKUP(C81,Blad1!$A:$E,5,0)</f>
        <v>165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304">
        <f>VLOOKUP(C82,Blad1!$A:$E,5,0)</f>
        <v>164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304">
        <f>VLOOKUP(C83,Blad1!$A:$E,5,0)</f>
        <v>163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304">
        <f>VLOOKUP(C84,Blad1!$A:$E,5,0)</f>
        <v>162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304">
        <f>VLOOKUP(C85,Blad1!$A:$E,5,0)</f>
        <v>161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304">
        <f>VLOOKUP(C86,Blad1!$A:$E,5,0)</f>
        <v>160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160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304">
        <f>VLOOKUP(C87,Blad1!$A:$E,5,0)</f>
        <v>159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304">
        <f>VLOOKUP(C88,Blad1!$A:$E,5,0)</f>
        <v>158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304">
        <f>VLOOKUP(C89,Blad1!$A:$E,5,0)</f>
        <v>157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304">
        <f>VLOOKUP(C90,Blad1!$A:$E,5,0)</f>
        <v>156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304">
        <f>VLOOKUP(C91,Blad1!$A:$E,5,0)</f>
        <v>155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304">
        <f>VLOOKUP(C92,Blad1!$A:$E,5,0)</f>
        <v>154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304">
        <f>VLOOKUP(C93,Blad1!$A:$E,5,0)</f>
        <v>153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304">
        <f>VLOOKUP(C94,Blad1!$A:$E,5,0)</f>
        <v>152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304">
        <f>VLOOKUP(C95,Blad1!$A:$E,5,0)</f>
        <v>151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304">
        <f>VLOOKUP(C96,Blad1!$A:$E,5,0)</f>
        <v>150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150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304">
        <f>VLOOKUP(C97,Blad1!$A:$E,5,0)</f>
        <v>149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304">
        <f>VLOOKUP(C98,Blad1!$A:$E,5,0)</f>
        <v>148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304">
        <f>VLOOKUP(C99,Blad1!$A:$E,5,0)</f>
        <v>147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304">
        <f>VLOOKUP(C100,Blad1!$A:$E,5,0)</f>
        <v>146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304">
        <f>VLOOKUP(C101,Blad1!$A:$E,5,0)</f>
        <v>145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304">
        <f>VLOOKUP(C102,Blad1!$A:$E,5,0)</f>
        <v>144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304">
        <f>VLOOKUP(C103,Blad1!$A:$E,5,0)</f>
        <v>143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304">
        <f>VLOOKUP(C104,Blad1!$A:$E,5,0)</f>
        <v>142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304">
        <f>VLOOKUP(C105,Blad1!$A:$E,5,0)</f>
        <v>141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304">
        <f>VLOOKUP(C106,Blad1!$A:$E,5,0)</f>
        <v>140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140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304">
        <f>VLOOKUP(C107,Blad1!$A:$E,5,0)</f>
        <v>139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-30</v>
      </c>
      <c r="F108" s="304">
        <f>VLOOKUP(C108,Blad1!$A:$E,5,0)</f>
        <v>138</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304">
        <f>VLOOKUP(C109,Blad1!$A:$E,5,0)</f>
        <v>137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304">
        <f>VLOOKUP(C110,Blad1!$A:$E,5,0)</f>
        <v>136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304">
        <f>VLOOKUP(C111,Blad1!$A:$E,5,0)</f>
        <v>135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304">
        <f>VLOOKUP(C112,Blad1!$A:$E,5,0)</f>
        <v>134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304">
        <f>VLOOKUP(C113,Blad1!$A:$E,5,0)</f>
        <v>133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304">
        <f>VLOOKUP(C114,Blad1!$A:$E,5,0)</f>
        <v>132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304">
        <f>VLOOKUP(C115,Blad1!$A:$E,5,0)</f>
        <v>131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304">
        <f>VLOOKUP(C116,Blad1!$A:$E,5,0)</f>
        <v>130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130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304">
        <f>VLOOKUP(C117,Blad1!$A:$E,5,0)</f>
        <v>129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304">
        <f>VLOOKUP(C118,Blad1!$A:$E,5,0)</f>
        <v>128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304">
        <f>VLOOKUP(C119,Blad1!$A:$E,5,0)</f>
        <v>127</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127</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304">
        <f>VLOOKUP(C120,Blad1!$A:$E,5,0)</f>
        <v>126</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126</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304">
        <f>VLOOKUP(C121,Blad1!$A:$E,5,0)</f>
        <v>125</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125</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304">
        <f>VLOOKUP(C122,Blad1!$A:$E,5,0)</f>
        <v>124</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124</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304">
        <f>VLOOKUP(C123,Blad1!$A:$E,5,0)</f>
        <v>123</v>
      </c>
      <c r="G123" s="65" t="str">
        <f t="shared" si="41"/>
        <v/>
      </c>
      <c r="H123" s="4" t="str">
        <f>IF(G123="I",$K123,IF(G123="II",$K123-SUM(H$8:H122),IF(G123="III",$K123-SUM(H$8:H122),IF(G123="IV",$K123-SUM(H$8:H122),IF(G123="V",1-SUM(H$8:H122)," ")))))</f>
        <v xml:space="preserve"> </v>
      </c>
      <c r="I123" s="66" t="str">
        <f t="shared" ref="I123:I182" si="45">IF(C123=45,"A",IF(C123=35,"B",IF(C123=25,"C",IF(C123=17,"D",IF(C123=0,"E","")))))</f>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123</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VLOOKUP(C124,Blad1!$A:$E,5,0)</f>
        <v>122</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122</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VLOOKUP(C125,Blad1!$A:$E,5,0)</f>
        <v>121</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121</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VLOOKUP(C126,Blad1!$A:$E,5,0)</f>
        <v>120</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120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VLOOKUP(C127,Blad1!$A:$E,5,0)</f>
        <v>119</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119</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120">
        <f>VLOOKUP(C128,Blad1!$A:$E,5,0)</f>
        <v>118</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118</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f>VLOOKUP(C129,Blad1!$A:$E,5,0)</f>
        <v>117</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117</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f>VLOOKUP(C130,Blad1!$A:$E,5,0)</f>
        <v>116</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116</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f>VLOOKUP(C131,Blad1!$A:$E,5,0)</f>
        <v>115</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115</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f>VLOOKUP(C132,Blad1!$A:$E,5,0)</f>
        <v>114</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114</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f>VLOOKUP(C133,Blad1!$A:$E,5,0)</f>
        <v>113</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113</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f>VLOOKUP(C134,Blad1!$A:$E,5,0)</f>
        <v>112</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112</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f>VLOOKUP(C135,Blad1!$A:$E,5,0)</f>
        <v>111</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111</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f>VLOOKUP(C136,Blad1!$A:$E,5,0)</f>
        <v>110</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110</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f>VLOOKUP(C137,Blad1!$A:$E,5,0)</f>
        <v>110</v>
      </c>
      <c r="G137" s="65" t="str">
        <f t="shared" ref="G137:G142" si="63">IF(C137=37,"I",IF(C137=29,"II",IF(C137=23,"III",IF(C137=16,"IV",IF(C137=-30,"V","")))))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110</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f>VLOOKUP(C138,Blad1!$A:$E,5,0)</f>
        <v>110</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110</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f>VLOOKUP(C139,Blad1!$A:$E,5,0)</f>
        <v>110</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110</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f>VLOOKUP(C140,Blad1!$A:$E,5,0)</f>
        <v>110</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110</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f>VLOOKUP(C141,Blad1!$A:$E,5,0)</f>
        <v>110</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110</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VLOOKUP(C142,Blad1!$A:$E,5,0)</f>
        <v>110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110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VLOOKUP(C143,Blad1!$A:$E,5,0)</f>
        <v>110</v>
      </c>
      <c r="G143" s="65" t="str">
        <f t="shared" ref="G143:G160" si="66">IF(C143=12,"I",IF(C143=2,"II",IF(C143=-6,"III",IF(C143=-16,"IV",IF(C143=-50,"V","")))))</f>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110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VLOOKUP(C144,Blad1!$A:$E,5,0)</f>
        <v>110</v>
      </c>
      <c r="G144" s="65" t="str">
        <f t="shared" si="66"/>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110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VLOOKUP(C145,Blad1!$A:$E,5,0)</f>
        <v>110</v>
      </c>
      <c r="G145" s="65" t="str">
        <f t="shared" si="66"/>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110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VLOOKUP(C146,Blad1!$A:$E,5,0)</f>
        <v>110</v>
      </c>
      <c r="G146" s="65" t="str">
        <f t="shared" si="66"/>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110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130</v>
      </c>
      <c r="G147" s="65" t="str">
        <f t="shared" si="66"/>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130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129</v>
      </c>
      <c r="G148" s="65" t="str">
        <f t="shared" si="66"/>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129</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128</v>
      </c>
      <c r="G149" s="65" t="str">
        <f t="shared" si="66"/>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128</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127</v>
      </c>
      <c r="G150" s="65" t="str">
        <f t="shared" si="66"/>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127</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126</v>
      </c>
      <c r="G151" s="65" t="str">
        <f t="shared" si="66"/>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126</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125</v>
      </c>
      <c r="G152" s="65" t="str">
        <f t="shared" si="66"/>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125</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124</v>
      </c>
      <c r="G153" s="65" t="str">
        <f t="shared" si="66"/>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124</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123</v>
      </c>
      <c r="G154" s="65" t="str">
        <f t="shared" si="66"/>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123</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122</v>
      </c>
      <c r="G155" s="65" t="str">
        <f t="shared" si="66"/>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122</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6"/>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6"/>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6"/>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6"/>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6"/>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ref="G161:G200" si="67">IF(C161=48,"I",IF(C161=39,"II",IF(C161=32,"III",IF(C161=23,"IV",IF(C161=0,"V","")))))</f>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7"/>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7"/>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7"/>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7"/>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7"/>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7"/>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7"/>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7"/>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7"/>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7"/>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si="67"/>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7"/>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7"/>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7"/>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7"/>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7"/>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7"/>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7"/>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7"/>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7"/>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7"/>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7"/>
        <v/>
      </c>
      <c r="H183" s="4" t="str">
        <f>IF(G183="I",$K183,IF(G183="II",$K183-SUM(H$8:H182),IF(G183="III",$K183-SUM(H$8:H182),IF(G183="IV",$K183-SUM(H$8:H182),IF(G183="V",1-SUM(H$8:H182)," ")))))</f>
        <v xml:space="preserve"> </v>
      </c>
      <c r="I183" s="66" t="str">
        <f t="shared" ref="I183:I201" si="68">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7"/>
        <v/>
      </c>
      <c r="H184" s="4" t="str">
        <f>IF(G184="I",$K184,IF(G184="II",$K184-SUM(H$8:H183),IF(G184="III",$K184-SUM(H$8:H183),IF(G184="IV",$K184-SUM(H$8:H183),IF(G184="V",1-SUM(H$8:H183)," ")))))</f>
        <v xml:space="preserve"> </v>
      </c>
      <c r="I184" s="66" t="str">
        <f t="shared" si="68"/>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7"/>
        <v/>
      </c>
      <c r="H185" s="4" t="str">
        <f>IF(G185="I",$K185,IF(G185="II",$K185-SUM(H$8:H184),IF(G185="III",$K185-SUM(H$8:H184),IF(G185="IV",$K185-SUM(H$8:H184),IF(G185="V",1-SUM(H$8:H184)," ")))))</f>
        <v xml:space="preserve"> </v>
      </c>
      <c r="I185" s="66" t="str">
        <f t="shared" si="68"/>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7"/>
        <v/>
      </c>
      <c r="H186" s="4" t="str">
        <f>IF(G186="I",$K186,IF(G186="II",$K186-SUM(H$8:H185),IF(G186="III",$K186-SUM(H$8:H185),IF(G186="IV",$K186-SUM(H$8:H185),IF(G186="V",1-SUM(H$8:H185)," ")))))</f>
        <v xml:space="preserve"> </v>
      </c>
      <c r="I186" s="66" t="str">
        <f t="shared" si="68"/>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7"/>
        <v/>
      </c>
      <c r="H187" s="4" t="str">
        <f>IF(G187="I",$K187,IF(G187="II",$K187-SUM(H$8:H186),IF(G187="III",$K187-SUM(H$8:H186),IF(G187="IV",$K187-SUM(H$8:H186),IF(G187="V",1-SUM(H$8:H186)," ")))))</f>
        <v xml:space="preserve"> </v>
      </c>
      <c r="I187" s="66" t="str">
        <f t="shared" si="68"/>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7"/>
        <v/>
      </c>
      <c r="H188" s="4" t="str">
        <f>IF(G188="I",$K188,IF(G188="II",$K188-SUM(H$8:H187),IF(G188="III",$K188-SUM(H$8:H187),IF(G188="IV",$K188-SUM(H$8:H187),IF(G188="V",1-SUM(H$8:H187)," ")))))</f>
        <v xml:space="preserve"> </v>
      </c>
      <c r="I188" s="66" t="str">
        <f t="shared" si="68"/>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7"/>
        <v/>
      </c>
      <c r="H189" s="4" t="str">
        <f>IF(G189="I",$K189,IF(G189="II",$K189-SUM(H$8:H188),IF(G189="III",$K189-SUM(H$8:H188),IF(G189="IV",$K189-SUM(H$8:H188),IF(G189="V",1-SUM(H$8:H188)," ")))))</f>
        <v xml:space="preserve"> </v>
      </c>
      <c r="I189" s="66" t="str">
        <f t="shared" si="68"/>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7"/>
        <v/>
      </c>
      <c r="H190" s="4" t="str">
        <f>IF(G190="I",$K190,IF(G190="II",$K190-SUM(H$8:H189),IF(G190="III",$K190-SUM(H$8:H189),IF(G190="IV",$K190-SUM(H$8:H189),IF(G190="V",1-SUM(H$8:H189)," ")))))</f>
        <v xml:space="preserve"> </v>
      </c>
      <c r="I190" s="66" t="str">
        <f t="shared" si="68"/>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7"/>
        <v/>
      </c>
      <c r="H191" s="4" t="str">
        <f>IF(G191="I",$K191,IF(G191="II",$K191-SUM(H$8:H190),IF(G191="III",$K191-SUM(H$8:H190),IF(G191="IV",$K191-SUM(H$8:H190),IF(G191="V",1-SUM(H$8:H190)," ")))))</f>
        <v xml:space="preserve"> </v>
      </c>
      <c r="I191" s="66" t="str">
        <f t="shared" si="68"/>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7"/>
        <v/>
      </c>
      <c r="H192" s="4" t="str">
        <f>IF(G192="I",$K192,IF(G192="II",$K192-SUM(H$8:H191),IF(G192="III",$K192-SUM(H$8:H191),IF(G192="IV",$K192-SUM(H$8:H191),IF(G192="V",1-SUM(H$8:H191)," ")))))</f>
        <v xml:space="preserve"> </v>
      </c>
      <c r="I192" s="66" t="str">
        <f t="shared" si="68"/>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7"/>
        <v/>
      </c>
      <c r="H193" s="4" t="str">
        <f>IF(G193="I",$K193,IF(G193="II",$K193-SUM(H$8:H192),IF(G193="III",$K193-SUM(H$8:H192),IF(G193="IV",$K193-SUM(H$8:H192),IF(G193="V",1-SUM(H$8:H192)," ")))))</f>
        <v xml:space="preserve"> </v>
      </c>
      <c r="I193" s="66" t="str">
        <f t="shared" si="68"/>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7"/>
        <v/>
      </c>
      <c r="H194" s="4" t="str">
        <f>IF(G194="I",$K194,IF(G194="II",$K194-SUM(H$8:H193),IF(G194="III",$K194-SUM(H$8:H193),IF(G194="IV",$K194-SUM(H$8:H193),IF(G194="V",1-SUM(H$8:H193)," ")))))</f>
        <v xml:space="preserve"> </v>
      </c>
      <c r="I194" s="66" t="str">
        <f t="shared" si="68"/>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7"/>
        <v/>
      </c>
      <c r="H195" s="4" t="str">
        <f>IF(G195="I",$K195,IF(G195="II",$K195-SUM(H$8:H194),IF(G195="III",$K195-SUM(H$8:H194),IF(G195="IV",$K195-SUM(H$8:H194),IF(G195="V",1-SUM(H$8:H194)," ")))))</f>
        <v xml:space="preserve"> </v>
      </c>
      <c r="I195" s="66" t="str">
        <f t="shared" si="68"/>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7"/>
        <v/>
      </c>
      <c r="H196" s="4" t="str">
        <f>IF(G196="I",$K196,IF(G196="II",$K196-SUM(H$8:H195),IF(G196="III",$K196-SUM(H$8:H195),IF(G196="IV",$K196-SUM(H$8:H195),IF(G196="V",1-SUM(H$8:H195)," ")))))</f>
        <v xml:space="preserve"> </v>
      </c>
      <c r="I196" s="66" t="str">
        <f t="shared" si="68"/>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7"/>
        <v/>
      </c>
      <c r="H197" s="4" t="str">
        <f>IF(G197="I",$K197,IF(G197="II",$K197-SUM(H$8:H196),IF(G197="III",$K197-SUM(H$8:H196),IF(G197="IV",$K197-SUM(H$8:H196),IF(G197="V",1-SUM(H$8:H196)," ")))))</f>
        <v xml:space="preserve"> </v>
      </c>
      <c r="I197" s="66" t="str">
        <f t="shared" si="68"/>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7"/>
        <v/>
      </c>
      <c r="H198" s="4" t="str">
        <f>IF(G198="I",$K198,IF(G198="II",$K198-SUM(H$8:H197),IF(G198="III",$K198-SUM(H$8:H197),IF(G198="IV",$K198-SUM(H$8:H197),IF(G198="V",1-SUM(H$8:H197)," ")))))</f>
        <v xml:space="preserve"> </v>
      </c>
      <c r="I198" s="66" t="str">
        <f t="shared" si="68"/>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7"/>
        <v/>
      </c>
      <c r="H199" s="4" t="str">
        <f>IF(G199="I",$K199,IF(G199="II",$K199-SUM(H$8:H198),IF(G199="III",$K199-SUM(H$8:H198),IF(G199="IV",$K199-SUM(H$8:H198),IF(G199="V",1-SUM(H$8:H198)," ")))))</f>
        <v xml:space="preserve"> </v>
      </c>
      <c r="I199" s="66" t="str">
        <f t="shared" si="68"/>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9">IF(I200="A",25,IF(I200="B",25,IF(I200="C",25,IF(I200="D",15,IF(I200="E",10,0)))))</f>
        <v>0</v>
      </c>
      <c r="B200" s="5">
        <f t="shared" ref="B200:B250" si="70">IF(G200="I",20,IF(G200="II",20,IF(G200="III",20,IF(G200="IV",20,IF(G200="V",20,0)))))</f>
        <v>0</v>
      </c>
      <c r="C200" s="14">
        <f t="shared" si="62"/>
        <v>-122</v>
      </c>
      <c r="F200" s="120" t="e">
        <f>VLOOKUP(C200,Blad1!$A:$C,3,0)</f>
        <v>#N/A</v>
      </c>
      <c r="G200" s="65" t="str">
        <f t="shared" si="67"/>
        <v/>
      </c>
      <c r="H200" s="4" t="str">
        <f>IF(G200="I",$K200,IF(G200="II",$K200-SUM(H$8:H199),IF(G200="III",$K200-SUM(H$8:H199),IF(G200="IV",$K200-SUM(H$8:H199),IF(G200="V",1-SUM(H$8:H199)," ")))))</f>
        <v xml:space="preserve"> </v>
      </c>
      <c r="I200" s="66" t="str">
        <f t="shared" si="68"/>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3">C200</f>
        <v>-122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-122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-123</v>
      </c>
      <c r="F201" s="120" t="e">
        <f>VLOOKUP(C201,Blad1!$A:$C,3,0)</f>
        <v>#N/A</v>
      </c>
      <c r="H201" s="4" t="str">
        <f>IF(G201="I",$K201,IF(G201="II",$K201-SUM(H$8:H200),IF(G201="III",$K201-SUM(H$8:H200),IF(G201="IV",$K201-SUM(H$8:H200),IF(G201="V",1-SUM(H$8:H200)," ")))))</f>
        <v xml:space="preserve"> </v>
      </c>
      <c r="I201" s="66" t="str">
        <f t="shared" si="68"/>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3"/>
        <v>-123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-123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-124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-124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-125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-125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-126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-126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-127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-127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-128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-128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-129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-129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si="86"/>
        <v/>
      </c>
      <c r="S208" s="12">
        <f t="shared" si="73"/>
        <v>-130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-130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6"/>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6"/>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6"/>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6"/>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6"/>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6"/>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6"/>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-140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-141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-142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-143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-144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-145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-146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-147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-148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-149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-150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-151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-152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-153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-154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-155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-156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-157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-158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-159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6"/>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6"/>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6"/>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6"/>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6"/>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6"/>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6"/>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6"/>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6"/>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6"/>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6"/>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6"/>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5">
    <cfRule type="cellIs" dxfId="295" priority="47" stopIfTrue="1" operator="lessThanOrEqual">
      <formula>0</formula>
    </cfRule>
  </conditionalFormatting>
  <conditionalFormatting sqref="AT18:AV22">
    <cfRule type="cellIs" dxfId="294" priority="48" stopIfTrue="1" operator="lessThanOrEqual">
      <formula>0</formula>
    </cfRule>
  </conditionalFormatting>
  <conditionalFormatting sqref="AW18:AZ22">
    <cfRule type="cellIs" dxfId="293" priority="49" stopIfTrue="1" operator="lessThanOrEqual">
      <formula>0</formula>
    </cfRule>
  </conditionalFormatting>
  <conditionalFormatting sqref="K8:K65533">
    <cfRule type="expression" dxfId="292" priority="50" stopIfTrue="1">
      <formula>OR($C8&lt;0,AND($C8=$Y8,$B8=$Y8))</formula>
    </cfRule>
    <cfRule type="expression" dxfId="291" priority="51" stopIfTrue="1">
      <formula>SUM($U8:$X8)&gt;0</formula>
    </cfRule>
    <cfRule type="expression" dxfId="290" priority="52" stopIfTrue="1">
      <formula>$D8=0</formula>
    </cfRule>
  </conditionalFormatting>
  <conditionalFormatting sqref="L8:M65533">
    <cfRule type="expression" dxfId="289" priority="53" stopIfTrue="1">
      <formula>SUM($U8:$X8)&gt;1</formula>
    </cfRule>
  </conditionalFormatting>
  <conditionalFormatting sqref="B8:B65536">
    <cfRule type="expression" dxfId="288" priority="57" stopIfTrue="1">
      <formula>$B8&gt;0</formula>
    </cfRule>
    <cfRule type="cellIs" dxfId="287" priority="58" stopIfTrue="1" operator="equal">
      <formula>0</formula>
    </cfRule>
  </conditionalFormatting>
  <conditionalFormatting sqref="K65535:K65536">
    <cfRule type="expression" dxfId="286" priority="59" stopIfTrue="1">
      <formula>OR($C65535&lt;0,AND($C65535=$Y65535,$B65535=$Y65535))</formula>
    </cfRule>
    <cfRule type="expression" dxfId="285" priority="60" stopIfTrue="1">
      <formula>SUM($U65535:$X65537)&gt;0</formula>
    </cfRule>
    <cfRule type="expression" dxfId="284" priority="61" stopIfTrue="1">
      <formula>$D65535=0</formula>
    </cfRule>
  </conditionalFormatting>
  <conditionalFormatting sqref="K65534">
    <cfRule type="expression" dxfId="283" priority="62" stopIfTrue="1">
      <formula>OR($C65534&lt;0,AND($C65534=$Y65534,$B65534=$Y65534))</formula>
    </cfRule>
    <cfRule type="expression" dxfId="282" priority="63" stopIfTrue="1">
      <formula>SUM($U65534:$X65536)&gt;0</formula>
    </cfRule>
    <cfRule type="expression" dxfId="281" priority="64" stopIfTrue="1">
      <formula>$D65534=0</formula>
    </cfRule>
  </conditionalFormatting>
  <conditionalFormatting sqref="L65535:M65536">
    <cfRule type="expression" dxfId="280" priority="65" stopIfTrue="1">
      <formula>OR($C65535&lt;0,AND($C65535=$Y65535,$B65535=$Y65535))</formula>
    </cfRule>
    <cfRule type="expression" dxfId="279" priority="66" stopIfTrue="1">
      <formula>SUM($U65535:$X65537)&gt;1</formula>
    </cfRule>
  </conditionalFormatting>
  <conditionalFormatting sqref="L65534:M65534">
    <cfRule type="expression" dxfId="278" priority="67" stopIfTrue="1">
      <formula>OR($C65534&lt;0,AND($C65534=$Y65534,$B65534=$Y65534))</formula>
    </cfRule>
    <cfRule type="expression" dxfId="277" priority="68" stopIfTrue="1">
      <formula>SUM($U65534:$X65536)&gt;1</formula>
    </cfRule>
  </conditionalFormatting>
  <conditionalFormatting sqref="N8:P65536">
    <cfRule type="expression" dxfId="276" priority="69" stopIfTrue="1">
      <formula>OR($O8="Plus",$O8="Basis",$O8="Breedte")</formula>
    </cfRule>
  </conditionalFormatting>
  <conditionalFormatting sqref="A8:A272">
    <cfRule type="expression" dxfId="275" priority="44" stopIfTrue="1">
      <formula>OR($C8&lt;-50,AND($C8=$AJ8,$A8=$AJ8))</formula>
    </cfRule>
    <cfRule type="expression" dxfId="274" priority="45" stopIfTrue="1">
      <formula>$A8&gt;0</formula>
    </cfRule>
    <cfRule type="cellIs" dxfId="273" priority="46" stopIfTrue="1" operator="equal">
      <formula>0</formula>
    </cfRule>
  </conditionalFormatting>
  <conditionalFormatting sqref="C8:C65536 G8:H65536">
    <cfRule type="expression" dxfId="272" priority="56" stopIfTrue="1">
      <formula>$B8&gt;0</formula>
    </cfRule>
  </conditionalFormatting>
  <conditionalFormatting sqref="I8:J65536">
    <cfRule type="expression" dxfId="271" priority="55" stopIfTrue="1">
      <formula>$A8&gt;0</formula>
    </cfRule>
  </conditionalFormatting>
  <conditionalFormatting sqref="AR25">
    <cfRule type="cellIs" dxfId="270" priority="42" operator="equal">
      <formula>0</formula>
    </cfRule>
  </conditionalFormatting>
  <conditionalFormatting sqref="AR27">
    <cfRule type="cellIs" dxfId="269" priority="41" operator="equal">
      <formula>0</formula>
    </cfRule>
  </conditionalFormatting>
  <conditionalFormatting sqref="AR29">
    <cfRule type="cellIs" dxfId="268" priority="40" operator="equal">
      <formula>0</formula>
    </cfRule>
  </conditionalFormatting>
  <conditionalFormatting sqref="AQ26">
    <cfRule type="containsErrors" dxfId="267" priority="70">
      <formula>ISERROR(AQ26)</formula>
    </cfRule>
  </conditionalFormatting>
  <conditionalFormatting sqref="AQ28">
    <cfRule type="containsErrors" dxfId="266" priority="39">
      <formula>ISERROR(AQ28)</formula>
    </cfRule>
  </conditionalFormatting>
  <conditionalFormatting sqref="AQ30">
    <cfRule type="containsErrors" dxfId="265" priority="38">
      <formula>ISERROR(AQ30)</formula>
    </cfRule>
  </conditionalFormatting>
  <conditionalFormatting sqref="AR25">
    <cfRule type="cellIs" dxfId="264" priority="37" operator="equal">
      <formula>0</formula>
    </cfRule>
  </conditionalFormatting>
  <conditionalFormatting sqref="AR27">
    <cfRule type="cellIs" dxfId="263" priority="36" operator="equal">
      <formula>0</formula>
    </cfRule>
  </conditionalFormatting>
  <conditionalFormatting sqref="AR29">
    <cfRule type="cellIs" dxfId="262" priority="35" operator="equal">
      <formula>0</formula>
    </cfRule>
  </conditionalFormatting>
  <conditionalFormatting sqref="AQ26">
    <cfRule type="containsErrors" dxfId="261" priority="34">
      <formula>ISERROR(AQ26)</formula>
    </cfRule>
  </conditionalFormatting>
  <conditionalFormatting sqref="AQ28">
    <cfRule type="containsErrors" dxfId="260" priority="33">
      <formula>ISERROR(AQ28)</formula>
    </cfRule>
  </conditionalFormatting>
  <conditionalFormatting sqref="AQ30">
    <cfRule type="containsErrors" dxfId="259" priority="32">
      <formula>ISERROR(AQ30)</formula>
    </cfRule>
  </conditionalFormatting>
  <conditionalFormatting sqref="AR25">
    <cfRule type="cellIs" dxfId="258" priority="31" operator="equal">
      <formula>0</formula>
    </cfRule>
  </conditionalFormatting>
  <conditionalFormatting sqref="AR27">
    <cfRule type="cellIs" dxfId="257" priority="30" operator="equal">
      <formula>0</formula>
    </cfRule>
  </conditionalFormatting>
  <conditionalFormatting sqref="AR29">
    <cfRule type="cellIs" dxfId="256" priority="29" operator="equal">
      <formula>0</formula>
    </cfRule>
  </conditionalFormatting>
  <conditionalFormatting sqref="AQ26">
    <cfRule type="containsErrors" dxfId="255" priority="28">
      <formula>ISERROR(AQ26)</formula>
    </cfRule>
  </conditionalFormatting>
  <conditionalFormatting sqref="AQ28">
    <cfRule type="containsErrors" dxfId="254" priority="27">
      <formula>ISERROR(AQ28)</formula>
    </cfRule>
  </conditionalFormatting>
  <conditionalFormatting sqref="AQ30">
    <cfRule type="containsErrors" dxfId="253" priority="26">
      <formula>ISERROR(AQ30)</formula>
    </cfRule>
  </conditionalFormatting>
  <conditionalFormatting sqref="AR25">
    <cfRule type="cellIs" dxfId="252" priority="25" operator="equal">
      <formula>0</formula>
    </cfRule>
  </conditionalFormatting>
  <conditionalFormatting sqref="AR27">
    <cfRule type="cellIs" dxfId="251" priority="24" operator="equal">
      <formula>0</formula>
    </cfRule>
  </conditionalFormatting>
  <conditionalFormatting sqref="AR29">
    <cfRule type="cellIs" dxfId="250" priority="23" operator="equal">
      <formula>0</formula>
    </cfRule>
  </conditionalFormatting>
  <conditionalFormatting sqref="AQ26">
    <cfRule type="containsErrors" dxfId="249" priority="22">
      <formula>ISERROR(AQ26)</formula>
    </cfRule>
  </conditionalFormatting>
  <conditionalFormatting sqref="AQ28">
    <cfRule type="containsErrors" dxfId="248" priority="21">
      <formula>ISERROR(AQ28)</formula>
    </cfRule>
  </conditionalFormatting>
  <conditionalFormatting sqref="AQ30">
    <cfRule type="containsErrors" dxfId="247" priority="20">
      <formula>ISERROR(AQ30)</formula>
    </cfRule>
  </conditionalFormatting>
  <conditionalFormatting sqref="AR25">
    <cfRule type="cellIs" dxfId="246" priority="19" operator="equal">
      <formula>0</formula>
    </cfRule>
  </conditionalFormatting>
  <conditionalFormatting sqref="AR27">
    <cfRule type="cellIs" dxfId="245" priority="18" operator="equal">
      <formula>0</formula>
    </cfRule>
  </conditionalFormatting>
  <conditionalFormatting sqref="AR29">
    <cfRule type="cellIs" dxfId="244" priority="17" operator="equal">
      <formula>0</formula>
    </cfRule>
  </conditionalFormatting>
  <conditionalFormatting sqref="AQ26">
    <cfRule type="containsErrors" dxfId="243" priority="16">
      <formula>ISERROR(AQ26)</formula>
    </cfRule>
  </conditionalFormatting>
  <conditionalFormatting sqref="AQ28">
    <cfRule type="containsErrors" dxfId="242" priority="15">
      <formula>ISERROR(AQ28)</formula>
    </cfRule>
  </conditionalFormatting>
  <conditionalFormatting sqref="AQ30">
    <cfRule type="containsErrors" dxfId="241" priority="14">
      <formula>ISERROR(AQ30)</formula>
    </cfRule>
  </conditionalFormatting>
  <conditionalFormatting sqref="AR25">
    <cfRule type="cellIs" dxfId="240" priority="13" operator="equal">
      <formula>0</formula>
    </cfRule>
  </conditionalFormatting>
  <conditionalFormatting sqref="AR27">
    <cfRule type="cellIs" dxfId="239" priority="12" operator="equal">
      <formula>0</formula>
    </cfRule>
  </conditionalFormatting>
  <conditionalFormatting sqref="AR29">
    <cfRule type="cellIs" dxfId="238" priority="11" operator="equal">
      <formula>0</formula>
    </cfRule>
  </conditionalFormatting>
  <conditionalFormatting sqref="AQ26">
    <cfRule type="containsErrors" dxfId="237" priority="10">
      <formula>ISERROR(AQ26)</formula>
    </cfRule>
  </conditionalFormatting>
  <conditionalFormatting sqref="AQ28">
    <cfRule type="containsErrors" dxfId="236" priority="9">
      <formula>ISERROR(AQ28)</formula>
    </cfRule>
  </conditionalFormatting>
  <conditionalFormatting sqref="AQ30">
    <cfRule type="containsErrors" dxfId="235" priority="8">
      <formula>ISERROR(AQ30)</formula>
    </cfRule>
  </conditionalFormatting>
  <conditionalFormatting sqref="F8:F201">
    <cfRule type="expression" dxfId="234" priority="54">
      <formula>$D8=0</formula>
    </cfRule>
  </conditionalFormatting>
  <conditionalFormatting sqref="AT10:AV15 AZ15">
    <cfRule type="cellIs" dxfId="233" priority="7" stopIfTrue="1" operator="lessThanOrEqual">
      <formula>0</formula>
    </cfRule>
  </conditionalFormatting>
  <conditionalFormatting sqref="AT18:AV22 AT26:AV30">
    <cfRule type="cellIs" dxfId="232" priority="6" stopIfTrue="1" operator="lessThanOrEqual">
      <formula>0</formula>
    </cfRule>
  </conditionalFormatting>
  <conditionalFormatting sqref="AY26:BB30 AY18:BB22">
    <cfRule type="cellIs" dxfId="231" priority="5" stopIfTrue="1" operator="lessThanOrEqual">
      <formula>0</formula>
    </cfRule>
  </conditionalFormatting>
  <conditionalFormatting sqref="AR32 AR34 AR36">
    <cfRule type="cellIs" dxfId="230" priority="4" operator="equal">
      <formula>0</formula>
    </cfRule>
  </conditionalFormatting>
  <conditionalFormatting sqref="AQ33 AQ35 AQ37">
    <cfRule type="containsErrors" dxfId="229" priority="3">
      <formula>ISERROR(AQ33)</formula>
    </cfRule>
  </conditionalFormatting>
  <conditionalFormatting sqref="A8:P65536">
    <cfRule type="expression" dxfId="228" priority="43" stopIfTrue="1">
      <formula>OR($C8&lt;-30,AND($C8=$Y8,$B8=$Y8))</formula>
    </cfRule>
  </conditionalFormatting>
  <conditionalFormatting sqref="AW15:AY15">
    <cfRule type="cellIs" dxfId="227" priority="2" stopIfTrue="1" operator="lessThanOrEqual">
      <formula>0</formula>
    </cfRule>
  </conditionalFormatting>
  <conditionalFormatting sqref="AW15:AY15">
    <cfRule type="cellIs" dxfId="22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36</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76</v>
      </c>
    </row>
    <row r="8" spans="1:54" ht="12" customHeight="1" thickTop="1" x14ac:dyDescent="0.15">
      <c r="A8" s="5">
        <f t="shared" ref="A8:A71" si="0">IF(I8="A",25,IF(I8="B",25,IF(I8="C",25,IF(I8="D",15,IF(I8="E",10,0)))))</f>
        <v>0</v>
      </c>
      <c r="B8" s="5">
        <f t="shared" ref="B8:B71" si="1">IF(G8="I",20,IF(G8="II",20,IF(G8="III",20,IF(G8="IV",20,IF(G8="V",20,0)))))</f>
        <v>0</v>
      </c>
      <c r="C8" s="14">
        <f>C5</f>
        <v>70</v>
      </c>
      <c r="F8" s="304">
        <f>VLOOKUP(C8,Blad1!$A:$F,6,0)</f>
        <v>230</v>
      </c>
      <c r="G8" s="65" t="str">
        <f>IF(C8=42,"I",IF(C8=35,"II",IF(C8=30,"III",IF(C8=23,"IV",IF(C8=-20,"V","")))))</f>
        <v/>
      </c>
      <c r="H8" s="4" t="str">
        <f>IF(G8="I",$K8,IF(G8="II",$K8-SUM(H7:H$8),IF(G8="III",$K8-SUM(H7:H$8),IF(G8="IV",$K8-SUM(H7:H$8),IF(G8="V",1-SUM(H7:H$8)," ")))))</f>
        <v xml:space="preserve"> </v>
      </c>
      <c r="I8" s="66" t="str">
        <f>IF(C8=43,"A",IF(C8=34,"B",IF(C8=24,"C",IF(C8=16,"D",IF(C8=-20,"E","")))))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304">
        <f>VLOOKUP(C9,Blad1!$A:$F,6,0)</f>
        <v>230</v>
      </c>
      <c r="G9" s="65" t="str">
        <f t="shared" ref="G9:G72" si="17">IF(C9=42,"I",IF(C9=35,"II",IF(C9=30,"III",IF(C9=23,"IV",IF(C9=-20,"V","")))))</f>
        <v/>
      </c>
      <c r="H9" s="4" t="str">
        <f>IF(G9="I",$K9,IF(G9="II",$K9-SUM(H8:H$8),IF(G9="III",$K9-SUM(H8:H$8),IF(G9="IV",$K9-SUM(H8:H$8),IF(G9="V",1-SUM(H8:H$8)," ")))))</f>
        <v xml:space="preserve"> </v>
      </c>
      <c r="I9" s="66" t="str">
        <f t="shared" ref="I9:I72" si="18">IF(C9=43,"A",IF(C9=34,"B",IF(C9=24,"C",IF(C9=16,"D",IF(C9=-20,"E","")))))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304">
        <f>VLOOKUP(C10,Blad1!$A:$F,6,0)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42</v>
      </c>
      <c r="AT10" s="114">
        <f>AU10*AT$14</f>
        <v>0</v>
      </c>
      <c r="AU10" s="115">
        <f>AV10</f>
        <v>0</v>
      </c>
      <c r="AV10" s="118">
        <f>IF($U3=0,0,VLOOKUP("I",$G:$S,5,FALSE))</f>
        <v>0</v>
      </c>
    </row>
    <row r="11" spans="1:54" ht="12" customHeight="1" x14ac:dyDescent="0.15">
      <c r="A11" s="5">
        <f t="shared" si="0"/>
        <v>0</v>
      </c>
      <c r="B11" s="5">
        <f t="shared" si="1"/>
        <v>0</v>
      </c>
      <c r="C11" s="14">
        <f t="shared" si="16"/>
        <v>67</v>
      </c>
      <c r="E11" s="56"/>
      <c r="F11" s="304">
        <f>VLOOKUP(C11,Blad1!$A:$F,6,0)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23</v>
      </c>
      <c r="AT11" s="114">
        <f>AU11*AT$14</f>
        <v>0</v>
      </c>
      <c r="AU11" s="115">
        <f>AV11-AV10</f>
        <v>0</v>
      </c>
      <c r="AV11" s="118">
        <f>IF($U4=0,0,VLOOKUP("IV",$G:$S,5,FALSE))</f>
        <v>0</v>
      </c>
    </row>
    <row r="12" spans="1:54" ht="12" customHeight="1" x14ac:dyDescent="0.15">
      <c r="A12" s="5">
        <f t="shared" si="0"/>
        <v>0</v>
      </c>
      <c r="B12" s="5">
        <f t="shared" si="1"/>
        <v>0</v>
      </c>
      <c r="C12" s="14">
        <f t="shared" si="16"/>
        <v>66</v>
      </c>
      <c r="E12" s="56"/>
      <c r="F12" s="304">
        <f>VLOOKUP(C12,Blad1!$A:$F,6,0)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-20</v>
      </c>
      <c r="AT12" s="114">
        <f>AU12*AT$14</f>
        <v>0</v>
      </c>
      <c r="AU12" s="115">
        <f>AV12-AV11</f>
        <v>0</v>
      </c>
      <c r="AV12" s="118">
        <f>IF($U5=0,0,VLOOKUP("V",$G:$S,5,FALSE))</f>
        <v>0</v>
      </c>
    </row>
    <row r="13" spans="1:54" ht="12" customHeight="1" x14ac:dyDescent="0.15">
      <c r="A13" s="5">
        <f t="shared" si="0"/>
        <v>0</v>
      </c>
      <c r="B13" s="5">
        <f t="shared" si="1"/>
        <v>0</v>
      </c>
      <c r="C13" s="14">
        <f t="shared" si="16"/>
        <v>65</v>
      </c>
      <c r="E13" s="56"/>
      <c r="F13" s="304">
        <f>VLOOKUP(C13,Blad1!$A:$F,6,0)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304">
        <f>VLOOKUP(C14,Blad1!$A:$F,6,0)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304">
        <f>VLOOKUP(C15,Blad1!$A:$F,6,0)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304">
        <f>VLOOKUP(C16,Blad1!$A:$F,6,0)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61</v>
      </c>
      <c r="F17" s="304">
        <f>VLOOKUP(C17,Blad1!$A:$F,6,0)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304">
        <f>VLOOKUP(C18,Blad1!$A:$F,6,0)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304">
        <f>VLOOKUP(C19,Blad1!$A:$F,6,0)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304">
        <f>VLOOKUP(C20,Blad1!$A:$F,6,0)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304">
        <f>VLOOKUP(C21,Blad1!$A:$F,6,0)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304">
        <f>VLOOKUP(C22,Blad1!$A:$F,6,0)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304">
        <f>VLOOKUP(C23,Blad1!$A:$F,6,0)</f>
        <v>223.33333333333334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223.33333333333334</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304">
        <f>VLOOKUP(C24,Blad1!$A:$F,6,0)</f>
        <v>222.22222222222223</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222.22222222222223</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304">
        <f>VLOOKUP(C25,Blad1!$A:$F,6,0)</f>
        <v>221.11111111111111</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221.11111111111111</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304">
        <f>VLOOKUP(C26,Blad1!$A:$F,6,0)</f>
        <v>220</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220</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304">
        <f>VLOOKUP(C27,Blad1!$A:$F,6,0)</f>
        <v>218.88888888888889</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218.88888888888889</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304">
        <f>VLOOKUP(C28,Blad1!$A:$F,6,0)</f>
        <v>217.77777777777777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217.77777777777777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304">
        <f>VLOOKUP(C29,Blad1!$A:$F,6,0)</f>
        <v>216.66666666666666</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216.66666666666666</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304">
        <f>VLOOKUP(C30,Blad1!$A:$F,6,0)</f>
        <v>220</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220</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304">
        <f>VLOOKUP(C31,Blad1!$A:$F,6,0)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304">
        <f>VLOOKUP(C32,Blad1!$A:$F,6,0)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304">
        <f>VLOOKUP(C33,Blad1!$A:$F,6,0)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44</v>
      </c>
      <c r="F34" s="304">
        <f>VLOOKUP(C34,Blad1!$A:$F,6,0)</f>
        <v>216</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216</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25</v>
      </c>
      <c r="B35" s="5">
        <f t="shared" si="1"/>
        <v>0</v>
      </c>
      <c r="C35" s="14">
        <f t="shared" si="16"/>
        <v>43</v>
      </c>
      <c r="F35" s="304">
        <f>VLOOKUP(C35,Blad1!$A:$F,6,0)</f>
        <v>215</v>
      </c>
      <c r="G35" s="65" t="str">
        <f t="shared" si="17"/>
        <v/>
      </c>
      <c r="H35" s="4" t="str">
        <f>IF(G35="I",$K35,IF(G35="II",$K35-SUM(H$8:H34),IF(G35="III",$K35-SUM(H$8:H34),IF(G35="IV",$K35-SUM(H$8:H34),IF(G35="V",1-SUM(H$8:H34)," ")))))</f>
        <v xml:space="preserve"> </v>
      </c>
      <c r="I35" s="66" t="str">
        <f t="shared" si="18"/>
        <v>A</v>
      </c>
      <c r="J35" s="43">
        <f>IF(I35="A",$K35,IF(I35="B",$K35-SUM(J$8:J34),IF(I35="C",$K35-SUM(J$8:J34),IF(I35="D",$K35-SUM(J$8:J34),IF(I35="E",1-SUM(J$8:J34)," ")))))</f>
        <v>0</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215</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20</v>
      </c>
      <c r="C36" s="14">
        <f t="shared" si="16"/>
        <v>42</v>
      </c>
      <c r="F36" s="304">
        <f>VLOOKUP(C36,Blad1!$A:$F,6,0)</f>
        <v>213</v>
      </c>
      <c r="G36" s="65" t="str">
        <f t="shared" si="17"/>
        <v>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213</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304">
        <f>VLOOKUP(C37,Blad1!$A:$F,6,0)</f>
        <v>212</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212</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0</v>
      </c>
      <c r="C38" s="14">
        <f t="shared" si="16"/>
        <v>40</v>
      </c>
      <c r="F38" s="304">
        <f>VLOOKUP(C38,Blad1!$A:$F,6,0)</f>
        <v>211</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211</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304">
        <f>VLOOKUP(C39,Blad1!$A:$F,6,0)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304">
        <f>VLOOKUP(C40,Blad1!$A:$F,6,0)</f>
        <v>208</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208</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304">
        <f>VLOOKUP(C41,Blad1!$A:$F,6,0)</f>
        <v>206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206</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304">
        <f>VLOOKUP(C42,Blad1!$A:$F,6,0)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35</v>
      </c>
      <c r="F43" s="304">
        <f>VLOOKUP(C43,Blad1!$A:$F,6,0)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25</v>
      </c>
      <c r="B44" s="5">
        <f t="shared" si="1"/>
        <v>0</v>
      </c>
      <c r="C44" s="14">
        <f t="shared" si="16"/>
        <v>34</v>
      </c>
      <c r="F44" s="304">
        <f>VLOOKUP(C44,Blad1!$A:$F,6,0)</f>
        <v>203</v>
      </c>
      <c r="G44" s="65" t="str">
        <f t="shared" si="17"/>
        <v/>
      </c>
      <c r="H44" s="4" t="str">
        <f>IF(G44="I",$K44,IF(G44="II",$K44-SUM(H$8:H43),IF(G44="III",$K44-SUM(H$8:H43),IF(G44="IV",$K44-SUM(H$8:H43),IF(G44="V",1-SUM(H$8:H43)," ")))))</f>
        <v xml:space="preserve"> </v>
      </c>
      <c r="I44" s="66" t="str">
        <f t="shared" si="18"/>
        <v>B</v>
      </c>
      <c r="J44" s="43">
        <f>IF(I44="A",$K44,IF(I44="B",$K44-SUM(J$8:J43),IF(I44="C",$K44-SUM(J$8:J43),IF(I44="D",$K44-SUM(J$8:J43),IF(I44="E",1-SUM(J$8:J43)," ")))))</f>
        <v>0</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304">
        <f>VLOOKUP(C45,Blad1!$A:$F,6,0)</f>
        <v>201</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201</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304">
        <f>VLOOKUP(C46,Blad1!$A:$F,6,0)</f>
        <v>200</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200</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304">
        <f>VLOOKUP(C47,Blad1!$A:$F,6,0)</f>
        <v>198</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198</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30</v>
      </c>
      <c r="F48" s="304">
        <f>VLOOKUP(C48,Blad1!$A:$F,6,0)</f>
        <v>196</v>
      </c>
      <c r="G48" s="65" t="str">
        <f t="shared" si="17"/>
        <v>III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196</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304">
        <f>VLOOKUP(C49,Blad1!$A:$F,6,0)</f>
        <v>195</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195</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304">
        <f>VLOOKUP(C50,Blad1!$A:$F,6,0)</f>
        <v>194</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194</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304">
        <f>VLOOKUP(C51,Blad1!$A:$F,6,0)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304">
        <f>VLOOKUP(C52,Blad1!$A:$F,6,0)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304">
        <f>VLOOKUP(C53,Blad1!$A:$F,6,0)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24</v>
      </c>
      <c r="F54" s="304">
        <f>VLOOKUP(C54,Blad1!$A:$F,6,0)</f>
        <v>188</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188</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20</v>
      </c>
      <c r="C55" s="14">
        <f t="shared" si="16"/>
        <v>23</v>
      </c>
      <c r="F55" s="304">
        <f>VLOOKUP(C55,Blad1!$A:$F,6,0)</f>
        <v>187</v>
      </c>
      <c r="G55" s="65" t="str">
        <f t="shared" si="17"/>
        <v>IV</v>
      </c>
      <c r="H55" s="4">
        <f>IF(G55="I",$K55,IF(G55="II",$K55-SUM(H$8:H54),IF(G55="III",$K55-SUM(H$8:H54),IF(G55="IV",$K55-SUM(H$8:H54),IF(G55="V",1-SUM(H$8:H54)," ")))))</f>
        <v>0</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187</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304">
        <f>VLOOKUP(C56,Blad1!$A:$F,6,0)</f>
        <v>186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186</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304">
        <f>VLOOKUP(C57,Blad1!$A:$F,6,0)</f>
        <v>184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304">
        <f>VLOOKUP(C58,Blad1!$A:$F,6,0)</f>
        <v>183</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183</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304">
        <f>VLOOKUP(C59,Blad1!$A:$F,6,0)</f>
        <v>182</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182</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304">
        <f>VLOOKUP(C60,Blad1!$A:$F,6,0)</f>
        <v>180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304">
        <f>VLOOKUP(C61,Blad1!$A:$F,6,0)</f>
        <v>179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179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15</v>
      </c>
      <c r="B62" s="5">
        <f t="shared" si="1"/>
        <v>0</v>
      </c>
      <c r="C62" s="14">
        <f t="shared" si="16"/>
        <v>16</v>
      </c>
      <c r="F62" s="304">
        <f>VLOOKUP(C62,Blad1!$A:$F,6,0)</f>
        <v>178</v>
      </c>
      <c r="G62" s="65" t="str">
        <f t="shared" si="17"/>
        <v/>
      </c>
      <c r="H62" s="4" t="str">
        <f>IF(G62="I",$K62,IF(G62="II",$K62-SUM(H$8:H61),IF(G62="III",$K62-SUM(H$8:H61),IF(G62="IV",$K62-SUM(H$8:H61),IF(G62="V",1-SUM(H$8:H61)," ")))))</f>
        <v xml:space="preserve"> </v>
      </c>
      <c r="I62" s="66" t="str">
        <f t="shared" si="18"/>
        <v>D</v>
      </c>
      <c r="J62" s="43">
        <f>IF(I62="A",$K62,IF(I62="B",$K62-SUM(J$8:J61),IF(I62="C",$K62-SUM(J$8:J61),IF(I62="D",$K62-SUM(J$8:J61),IF(I62="E",1-SUM(J$8:J61)," ")))))</f>
        <v>0</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178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VLOOKUP(C63,Blad1!$A:$F,6,0)</f>
        <v>176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176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304">
        <f>VLOOKUP(C64,Blad1!$A:$F,6,0)</f>
        <v>175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175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304">
        <f>VLOOKUP(C65,Blad1!$A:$F,6,0)</f>
        <v>173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173</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304">
        <f>VLOOKUP(C66,Blad1!$A:$F,6,0)</f>
        <v>172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304">
        <f>VLOOKUP(C67,Blad1!$A:$F,6,0)</f>
        <v>170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170</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304">
        <f>VLOOKUP(C68,Blad1!$A:$F,6,0)</f>
        <v>169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169</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304">
        <f>VLOOKUP(C69,Blad1!$A:$F,6,0)</f>
        <v>168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168</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304">
        <f>VLOOKUP(C70,Blad1!$A:$F,6,0)</f>
        <v>167</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167</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304">
        <f>VLOOKUP(C71,Blad1!$A:$F,6,0)</f>
        <v>166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166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304">
        <f>VLOOKUP(C72,Blad1!$A:$F,6,0)</f>
        <v>165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165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304">
        <f>VLOOKUP(C73,Blad1!$A:$F,6,0)</f>
        <v>164</v>
      </c>
      <c r="G73" s="65" t="str">
        <f t="shared" ref="G73:G136" si="41">IF(C73=42,"I",IF(C73=35,"II",IF(C73=30,"III",IF(C73=23,"IV",IF(C73=-20,"V","")))))</f>
        <v/>
      </c>
      <c r="H73" s="4" t="str">
        <f>IF(G73="I",$K73,IF(G73="II",$K73-SUM(H$8:H72),IF(G73="III",$K73-SUM(H$8:H72),IF(G73="IV",$K73-SUM(H$8:H72),IF(G73="V",1-SUM(H$8:H72)," ")))))</f>
        <v xml:space="preserve"> </v>
      </c>
      <c r="I73" s="66" t="str">
        <f t="shared" ref="I73:I125" si="42">IF(C73=43,"A",IF(C73=34,"B",IF(C73=24,"C",IF(C73=16,"D",IF(C73=-20,"E","")))))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164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304">
        <f>VLOOKUP(C74,Blad1!$A:$F,6,0)</f>
        <v>163</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163</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304">
        <f>VLOOKUP(C75,Blad1!$A:$F,6,0)</f>
        <v>162</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162</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304">
        <f>VLOOKUP(C76,Blad1!$A:$F,6,0)</f>
        <v>161</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161</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304">
        <f>VLOOKUP(C77,Blad1!$A:$F,6,0)</f>
        <v>160</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160</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304">
        <f>VLOOKUP(C78,Blad1!$A:$F,6,0)</f>
        <v>158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304">
        <f>VLOOKUP(C79,Blad1!$A:$F,6,0)</f>
        <v>157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304">
        <f>VLOOKUP(C80,Blad1!$A:$F,6,0)</f>
        <v>156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304">
        <f>VLOOKUP(C81,Blad1!$A:$F,6,0)</f>
        <v>155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155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304">
        <f>VLOOKUP(C82,Blad1!$A:$F,6,0)</f>
        <v>154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154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304">
        <f>VLOOKUP(C83,Blad1!$A:$F,6,0)</f>
        <v>153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153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304">
        <f>VLOOKUP(C84,Blad1!$A:$F,6,0)</f>
        <v>152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152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304">
        <f>VLOOKUP(C85,Blad1!$A:$F,6,0)</f>
        <v>151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151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304">
        <f>VLOOKUP(C86,Blad1!$A:$F,6,0)</f>
        <v>150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304">
        <f>VLOOKUP(C87,Blad1!$A:$F,6,0)</f>
        <v>149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304">
        <f>VLOOKUP(C88,Blad1!$A:$F,6,0)</f>
        <v>148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304">
        <f>VLOOKUP(C89,Blad1!$A:$F,6,0)</f>
        <v>147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304">
        <f>VLOOKUP(C90,Blad1!$A:$F,6,0)</f>
        <v>146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304">
        <f>VLOOKUP(C91,Blad1!$A:$F,6,0)</f>
        <v>145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145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304">
        <f>VLOOKUP(C92,Blad1!$A:$F,6,0)</f>
        <v>144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144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304">
        <f>VLOOKUP(C93,Blad1!$A:$F,6,0)</f>
        <v>143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143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304">
        <f>VLOOKUP(C94,Blad1!$A:$F,6,0)</f>
        <v>142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142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304">
        <f>VLOOKUP(C95,Blad1!$A:$F,6,0)</f>
        <v>141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141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304">
        <f>VLOOKUP(C96,Blad1!$A:$F,6,0)</f>
        <v>140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304">
        <f>VLOOKUP(C97,Blad1!$A:$F,6,0)</f>
        <v>139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10</v>
      </c>
      <c r="B98" s="5">
        <f t="shared" si="25"/>
        <v>20</v>
      </c>
      <c r="C98" s="14">
        <f t="shared" si="40"/>
        <v>-20</v>
      </c>
      <c r="F98" s="304">
        <f>VLOOKUP(C98,Blad1!$A:$F,6,0)</f>
        <v>138</v>
      </c>
      <c r="G98" s="65" t="str">
        <f t="shared" si="41"/>
        <v>V</v>
      </c>
      <c r="H98" s="4">
        <f>IF(G98="I",$K98,IF(G98="II",$K98-SUM(H$8:H97),IF(G98="III",$K98-SUM(H$8:H97),IF(G98="IV",$K98-SUM(H$8:H97),IF(G98="V",1-SUM(H$8:H97)," ")))))</f>
        <v>1</v>
      </c>
      <c r="I98" s="66" t="str">
        <f t="shared" si="42"/>
        <v>E</v>
      </c>
      <c r="J98" s="43">
        <f>IF(I98="A",$K98,IF(I98="B",$K98-SUM(J$8:J97),IF(I98="C",$K98-SUM(J$8:J97),IF(I98="D",$K98-SUM(J$8:J97),IF(I98="E",1-SUM(J$8:J97)," ")))))</f>
        <v>1</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304">
        <f>VLOOKUP(C99,Blad1!$A:$F,6,0)</f>
        <v>137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304">
        <f>VLOOKUP(C100,Blad1!$A:$F,6,0)</f>
        <v>136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304">
        <f>VLOOKUP(C101,Blad1!$A:$F,6,0)</f>
        <v>135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135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304">
        <f>VLOOKUP(C102,Blad1!$A:$F,6,0)</f>
        <v>134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134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304">
        <f>VLOOKUP(C103,Blad1!$A:$F,6,0)</f>
        <v>133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133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304">
        <f>VLOOKUP(C104,Blad1!$A:$F,6,0)</f>
        <v>132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132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304">
        <f>VLOOKUP(C105,Blad1!$A:$F,6,0)</f>
        <v>131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131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304">
        <f>VLOOKUP(C106,Blad1!$A:$F,6,0)</f>
        <v>130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304">
        <f>VLOOKUP(C107,Blad1!$A:$F,6,0)</f>
        <v>129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304">
        <f>VLOOKUP(C108,Blad1!$A:$F,6,0)</f>
        <v>128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304">
        <f>VLOOKUP(C109,Blad1!$A:$F,6,0)</f>
        <v>127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304">
        <f>VLOOKUP(C110,Blad1!$A:$F,6,0)</f>
        <v>126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304">
        <f>VLOOKUP(C111,Blad1!$A:$F,6,0)</f>
        <v>125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125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304">
        <f>VLOOKUP(C112,Blad1!$A:$F,6,0)</f>
        <v>124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124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304">
        <f>VLOOKUP(C113,Blad1!$A:$F,6,0)</f>
        <v>123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123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304">
        <f>VLOOKUP(C114,Blad1!$A:$F,6,0)</f>
        <v>122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122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304">
        <f>VLOOKUP(C115,Blad1!$A:$F,6,0)</f>
        <v>121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121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304">
        <f>VLOOKUP(C116,Blad1!$A:$F,6,0)</f>
        <v>120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304">
        <f>VLOOKUP(C117,Blad1!$A:$F,6,0)</f>
        <v>119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304">
        <f>VLOOKUP(C118,Blad1!$A:$F,6,0)</f>
        <v>118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304">
        <f>VLOOKUP(C119,Blad1!$A:$C,3,0)</f>
        <v>140</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140</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304">
        <f>VLOOKUP(C120,Blad1!$A:$C,3,0)</f>
        <v>139</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139</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304">
        <f>VLOOKUP(C121,Blad1!$A:$C,3,0)</f>
        <v>138</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138</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304">
        <f>VLOOKUP(C122,Blad1!$A:$C,3,0)</f>
        <v>137</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137</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304">
        <f>VLOOKUP(C123,Blad1!$A:$C,3,0)</f>
        <v>136</v>
      </c>
      <c r="G123" s="65" t="str">
        <f t="shared" si="41"/>
        <v/>
      </c>
      <c r="H123" s="4" t="str">
        <f>IF(G123="I",$K123,IF(G123="II",$K123-SUM(H$8:H122),IF(G123="III",$K123-SUM(H$8:H122),IF(G123="IV",$K123-SUM(H$8:H122),IF(G123="V",1-SUM(H$8:H122)," ")))))</f>
        <v xml:space="preserve"> </v>
      </c>
      <c r="I123" s="66" t="str">
        <f t="shared" si="42"/>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136</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VLOOKUP(C124,Blad1!$A:$C,3,0)</f>
        <v>135</v>
      </c>
      <c r="G124" s="65" t="str">
        <f t="shared" si="41"/>
        <v/>
      </c>
      <c r="H124" s="4" t="str">
        <f>IF(G124="I",$K124,IF(G124="II",$K124-SUM(H$8:H123),IF(G124="III",$K124-SUM(H$8:H123),IF(G124="IV",$K124-SUM(H$8:H123),IF(G124="V",1-SUM(H$8:H123)," ")))))</f>
        <v xml:space="preserve"> </v>
      </c>
      <c r="I124" s="66" t="str">
        <f t="shared" si="42"/>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135</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134</v>
      </c>
      <c r="G125" s="65" t="str">
        <f t="shared" si="41"/>
        <v/>
      </c>
      <c r="H125" s="4" t="str">
        <f>IF(G125="I",$K125,IF(G125="II",$K125-SUM(H$8:H124),IF(G125="III",$K125-SUM(H$8:H124),IF(G125="IV",$K125-SUM(H$8:H124),IF(G125="V",1-SUM(H$8:H124)," ")))))</f>
        <v xml:space="preserve"> </v>
      </c>
      <c r="I125" s="66" t="str">
        <f t="shared" si="42"/>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134</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133</v>
      </c>
      <c r="G126" s="65" t="str">
        <f t="shared" si="41"/>
        <v/>
      </c>
      <c r="H126" s="4" t="str">
        <f>IF(G126="I",$K126,IF(G126="II",$K126-SUM(H$8:H125),IF(G126="III",$K126-SUM(H$8:H125),IF(G126="IV",$K126-SUM(H$8:H125),IF(G126="V",1-SUM(H$8:H125)," ")))))</f>
        <v xml:space="preserve"> </v>
      </c>
      <c r="I126" s="66" t="str">
        <f t="shared" ref="I126:I182" si="45">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133</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132</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132</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120" t="e">
        <f>VLOOKUP(C128,Blad1!$A:$B,3,0)</f>
        <v>#REF!</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t="e">
        <f>VLOOKUP(C136,Blad1!$A:$B,3,0)</f>
        <v>#REF!</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t="e">
        <f>VLOOKUP(C137,Blad1!$A:$B,3,0)</f>
        <v>#REF!</v>
      </c>
      <c r="G137" s="65" t="str">
        <f t="shared" ref="G137:G171" si="63">IF(C137=42,"I",IF(C137=35,"II",IF(C137=30,"III",IF(C137=23,"IV",IF(C137=-20,"V","")))))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t="e">
        <f t="shared" ref="R137:R200" si="64">F137</f>
        <v>#REF!</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t="e">
        <f>VLOOKUP(C138,Blad1!$A:$B,3,0)</f>
        <v>#REF!</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t="e">
        <f t="shared" si="64"/>
        <v>#REF!</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t="e">
        <f>VLOOKUP(C139,Blad1!$A:$B,3,0)</f>
        <v>#REF!</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t="e">
        <f t="shared" si="64"/>
        <v>#REF!</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t="e">
        <f>VLOOKUP(C140,Blad1!$A:$B,3,0)</f>
        <v>#REF!</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t="e">
        <f t="shared" si="64"/>
        <v>#REF!</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t="e">
        <f>VLOOKUP(C141,Blad1!$A:$B,3,0)</f>
        <v>#REF!</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t="e">
        <f t="shared" si="64"/>
        <v>#REF!</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VLOOKUP(C142,Blad1!$A:$B,2,0)</f>
        <v>135</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135</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VLOOKUP(C143,Blad1!$A:$B,2,0)</f>
        <v>134</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134</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VLOOKUP(C144,Blad1!$A:$B,2,0)</f>
        <v>133</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133</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VLOOKUP(C145,Blad1!$A:$B,2,0)</f>
        <v>132</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132</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VLOOKUP(C146,Blad1!$A:$B,2,0)</f>
        <v>131</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131</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130</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130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129</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129</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128</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128</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127</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127</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126</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126</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125</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125</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124</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124</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123</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123</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122</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122</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ref="G172:G200" si="66">IF(C172=48,"I",IF(C172=39,"II",IF(C172=32,"III",IF(C172=23,"IV",IF(C172=0,"V","")))))</f>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6"/>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6"/>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6"/>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6"/>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6"/>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6"/>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6"/>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6"/>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6"/>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6"/>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6"/>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6"/>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6"/>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6"/>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6"/>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6"/>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6"/>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6"/>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6"/>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6"/>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6"/>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6"/>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6"/>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6"/>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6"/>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6"/>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6"/>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8">IF(I200="A",25,IF(I200="B",25,IF(I200="C",25,IF(I200="D",15,IF(I200="E",10,0)))))</f>
        <v>0</v>
      </c>
      <c r="B200" s="5">
        <f t="shared" ref="B200:B250" si="69">IF(G200="I",20,IF(G200="II",20,IF(G200="III",20,IF(G200="IV",20,IF(G200="V",20,0)))))</f>
        <v>0</v>
      </c>
      <c r="C200" s="14">
        <f t="shared" si="62"/>
        <v>-122</v>
      </c>
      <c r="F200" s="120" t="e">
        <f>VLOOKUP(C200,Blad1!$A:$C,3,0)</f>
        <v>#N/A</v>
      </c>
      <c r="G200" s="65" t="str">
        <f t="shared" si="66"/>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2">C200</f>
        <v>-122</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-122</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-123</v>
      </c>
      <c r="F201" s="120" t="e">
        <f>VLOOKUP(C201,Blad1!$A:$C,3,0)</f>
        <v>#N/A</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2"/>
        <v>-123</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-123</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5"/>
        <v/>
      </c>
      <c r="S202" s="12">
        <f t="shared" si="72"/>
        <v>-124</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-124</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5"/>
        <v/>
      </c>
      <c r="S203" s="12">
        <f t="shared" si="72"/>
        <v>-125</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-125</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5"/>
        <v/>
      </c>
      <c r="S204" s="12">
        <f t="shared" si="72"/>
        <v>-126</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-126</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5"/>
        <v/>
      </c>
      <c r="S205" s="12">
        <f t="shared" si="72"/>
        <v>-127</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-127</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5"/>
        <v/>
      </c>
      <c r="S206" s="12">
        <f t="shared" si="72"/>
        <v>-128</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-128</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5"/>
        <v/>
      </c>
      <c r="S207" s="12">
        <f t="shared" si="72"/>
        <v>-129</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-129</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5"/>
        <v/>
      </c>
      <c r="S208" s="12">
        <f t="shared" si="72"/>
        <v>-130</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-130</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5"/>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5"/>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5"/>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5"/>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5"/>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5"/>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5"/>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-140</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-141</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-142</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-143</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-144</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-145</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-146</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-147</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-148</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-149</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-150</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-151</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-152</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-153</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-154</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-155</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-156</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-157</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-158</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-159</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5"/>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5"/>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5"/>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5"/>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5"/>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5"/>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5"/>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5"/>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5"/>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5"/>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5"/>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5"/>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225" priority="47" stopIfTrue="1" operator="lessThanOrEqual">
      <formula>0</formula>
    </cfRule>
  </conditionalFormatting>
  <conditionalFormatting sqref="AT18:AV22">
    <cfRule type="cellIs" dxfId="224" priority="48" stopIfTrue="1" operator="lessThanOrEqual">
      <formula>0</formula>
    </cfRule>
  </conditionalFormatting>
  <conditionalFormatting sqref="AW18:AZ22">
    <cfRule type="cellIs" dxfId="223" priority="49" stopIfTrue="1" operator="lessThanOrEqual">
      <formula>0</formula>
    </cfRule>
  </conditionalFormatting>
  <conditionalFormatting sqref="K8:K65533">
    <cfRule type="expression" dxfId="222" priority="50" stopIfTrue="1">
      <formula>OR($C8&lt;0,AND($C8=$Y8,$B8=$Y8))</formula>
    </cfRule>
    <cfRule type="expression" dxfId="221" priority="51" stopIfTrue="1">
      <formula>SUM($U8:$X8)&gt;0</formula>
    </cfRule>
    <cfRule type="expression" dxfId="220" priority="52" stopIfTrue="1">
      <formula>$D8=0</formula>
    </cfRule>
  </conditionalFormatting>
  <conditionalFormatting sqref="L8:M65533">
    <cfRule type="expression" dxfId="219" priority="53" stopIfTrue="1">
      <formula>SUM($U8:$X8)&gt;1</formula>
    </cfRule>
  </conditionalFormatting>
  <conditionalFormatting sqref="B8:B65536">
    <cfRule type="expression" dxfId="218" priority="57" stopIfTrue="1">
      <formula>$B8&gt;0</formula>
    </cfRule>
    <cfRule type="cellIs" dxfId="217" priority="58" stopIfTrue="1" operator="equal">
      <formula>0</formula>
    </cfRule>
  </conditionalFormatting>
  <conditionalFormatting sqref="K65535:K65536">
    <cfRule type="expression" dxfId="216" priority="59" stopIfTrue="1">
      <formula>OR($C65535&lt;0,AND($C65535=$Y65535,$B65535=$Y65535))</formula>
    </cfRule>
    <cfRule type="expression" dxfId="215" priority="60" stopIfTrue="1">
      <formula>SUM($U65535:$X65537)&gt;0</formula>
    </cfRule>
    <cfRule type="expression" dxfId="214" priority="61" stopIfTrue="1">
      <formula>$D65535=0</formula>
    </cfRule>
  </conditionalFormatting>
  <conditionalFormatting sqref="K65534">
    <cfRule type="expression" dxfId="213" priority="62" stopIfTrue="1">
      <formula>OR($C65534&lt;0,AND($C65534=$Y65534,$B65534=$Y65534))</formula>
    </cfRule>
    <cfRule type="expression" dxfId="212" priority="63" stopIfTrue="1">
      <formula>SUM($U65534:$X65536)&gt;0</formula>
    </cfRule>
    <cfRule type="expression" dxfId="211" priority="64" stopIfTrue="1">
      <formula>$D65534=0</formula>
    </cfRule>
  </conditionalFormatting>
  <conditionalFormatting sqref="L65535:M65536">
    <cfRule type="expression" dxfId="210" priority="65" stopIfTrue="1">
      <formula>OR($C65535&lt;0,AND($C65535=$Y65535,$B65535=$Y65535))</formula>
    </cfRule>
    <cfRule type="expression" dxfId="209" priority="66" stopIfTrue="1">
      <formula>SUM($U65535:$X65537)&gt;1</formula>
    </cfRule>
  </conditionalFormatting>
  <conditionalFormatting sqref="L65534:M65534">
    <cfRule type="expression" dxfId="208" priority="67" stopIfTrue="1">
      <formula>OR($C65534&lt;0,AND($C65534=$Y65534,$B65534=$Y65534))</formula>
    </cfRule>
    <cfRule type="expression" dxfId="207" priority="68" stopIfTrue="1">
      <formula>SUM($U65534:$X65536)&gt;1</formula>
    </cfRule>
  </conditionalFormatting>
  <conditionalFormatting sqref="N8:P65536">
    <cfRule type="expression" dxfId="206" priority="69" stopIfTrue="1">
      <formula>OR($O8="Plus",$O8="Basis",$O8="Breedte")</formula>
    </cfRule>
  </conditionalFormatting>
  <conditionalFormatting sqref="A8:A272">
    <cfRule type="expression" dxfId="205" priority="44" stopIfTrue="1">
      <formula>OR($C8&lt;-50,AND($C8=$AJ8,$A8=$AJ8))</formula>
    </cfRule>
    <cfRule type="expression" dxfId="204" priority="45" stopIfTrue="1">
      <formula>$A8&gt;0</formula>
    </cfRule>
    <cfRule type="cellIs" dxfId="203" priority="46" stopIfTrue="1" operator="equal">
      <formula>0</formula>
    </cfRule>
  </conditionalFormatting>
  <conditionalFormatting sqref="C8:C65536 G8:H65536">
    <cfRule type="expression" dxfId="202" priority="56" stopIfTrue="1">
      <formula>$B8&gt;0</formula>
    </cfRule>
  </conditionalFormatting>
  <conditionalFormatting sqref="I8:J65536">
    <cfRule type="expression" dxfId="201" priority="55" stopIfTrue="1">
      <formula>$A8&gt;0</formula>
    </cfRule>
  </conditionalFormatting>
  <conditionalFormatting sqref="AR25">
    <cfRule type="cellIs" dxfId="200" priority="42" operator="equal">
      <formula>0</formula>
    </cfRule>
  </conditionalFormatting>
  <conditionalFormatting sqref="AR27">
    <cfRule type="cellIs" dxfId="199" priority="41" operator="equal">
      <formula>0</formula>
    </cfRule>
  </conditionalFormatting>
  <conditionalFormatting sqref="AR29">
    <cfRule type="cellIs" dxfId="198" priority="40" operator="equal">
      <formula>0</formula>
    </cfRule>
  </conditionalFormatting>
  <conditionalFormatting sqref="AQ26">
    <cfRule type="containsErrors" dxfId="197" priority="70">
      <formula>ISERROR(AQ26)</formula>
    </cfRule>
  </conditionalFormatting>
  <conditionalFormatting sqref="AQ28">
    <cfRule type="containsErrors" dxfId="196" priority="39">
      <formula>ISERROR(AQ28)</formula>
    </cfRule>
  </conditionalFormatting>
  <conditionalFormatting sqref="AQ30">
    <cfRule type="containsErrors" dxfId="195" priority="38">
      <formula>ISERROR(AQ30)</formula>
    </cfRule>
  </conditionalFormatting>
  <conditionalFormatting sqref="AR25">
    <cfRule type="cellIs" dxfId="194" priority="37" operator="equal">
      <formula>0</formula>
    </cfRule>
  </conditionalFormatting>
  <conditionalFormatting sqref="AR27">
    <cfRule type="cellIs" dxfId="193" priority="36" operator="equal">
      <formula>0</formula>
    </cfRule>
  </conditionalFormatting>
  <conditionalFormatting sqref="AR29">
    <cfRule type="cellIs" dxfId="192" priority="35" operator="equal">
      <formula>0</formula>
    </cfRule>
  </conditionalFormatting>
  <conditionalFormatting sqref="AQ26">
    <cfRule type="containsErrors" dxfId="191" priority="34">
      <formula>ISERROR(AQ26)</formula>
    </cfRule>
  </conditionalFormatting>
  <conditionalFormatting sqref="AQ28">
    <cfRule type="containsErrors" dxfId="190" priority="33">
      <formula>ISERROR(AQ28)</formula>
    </cfRule>
  </conditionalFormatting>
  <conditionalFormatting sqref="AQ30">
    <cfRule type="containsErrors" dxfId="189" priority="32">
      <formula>ISERROR(AQ30)</formula>
    </cfRule>
  </conditionalFormatting>
  <conditionalFormatting sqref="AR25">
    <cfRule type="cellIs" dxfId="188" priority="31" operator="equal">
      <formula>0</formula>
    </cfRule>
  </conditionalFormatting>
  <conditionalFormatting sqref="AR27">
    <cfRule type="cellIs" dxfId="187" priority="30" operator="equal">
      <formula>0</formula>
    </cfRule>
  </conditionalFormatting>
  <conditionalFormatting sqref="AR29">
    <cfRule type="cellIs" dxfId="186" priority="29" operator="equal">
      <formula>0</formula>
    </cfRule>
  </conditionalFormatting>
  <conditionalFormatting sqref="AQ26">
    <cfRule type="containsErrors" dxfId="185" priority="28">
      <formula>ISERROR(AQ26)</formula>
    </cfRule>
  </conditionalFormatting>
  <conditionalFormatting sqref="AQ28">
    <cfRule type="containsErrors" dxfId="184" priority="27">
      <formula>ISERROR(AQ28)</formula>
    </cfRule>
  </conditionalFormatting>
  <conditionalFormatting sqref="AQ30">
    <cfRule type="containsErrors" dxfId="183" priority="26">
      <formula>ISERROR(AQ30)</formula>
    </cfRule>
  </conditionalFormatting>
  <conditionalFormatting sqref="AR25">
    <cfRule type="cellIs" dxfId="182" priority="25" operator="equal">
      <formula>0</formula>
    </cfRule>
  </conditionalFormatting>
  <conditionalFormatting sqref="AR27">
    <cfRule type="cellIs" dxfId="181" priority="24" operator="equal">
      <formula>0</formula>
    </cfRule>
  </conditionalFormatting>
  <conditionalFormatting sqref="AR29">
    <cfRule type="cellIs" dxfId="180" priority="23" operator="equal">
      <formula>0</formula>
    </cfRule>
  </conditionalFormatting>
  <conditionalFormatting sqref="AQ26">
    <cfRule type="containsErrors" dxfId="179" priority="22">
      <formula>ISERROR(AQ26)</formula>
    </cfRule>
  </conditionalFormatting>
  <conditionalFormatting sqref="AQ28">
    <cfRule type="containsErrors" dxfId="178" priority="21">
      <formula>ISERROR(AQ28)</formula>
    </cfRule>
  </conditionalFormatting>
  <conditionalFormatting sqref="AQ30">
    <cfRule type="containsErrors" dxfId="177" priority="20">
      <formula>ISERROR(AQ30)</formula>
    </cfRule>
  </conditionalFormatting>
  <conditionalFormatting sqref="AR25">
    <cfRule type="cellIs" dxfId="176" priority="19" operator="equal">
      <formula>0</formula>
    </cfRule>
  </conditionalFormatting>
  <conditionalFormatting sqref="AR27">
    <cfRule type="cellIs" dxfId="175" priority="18" operator="equal">
      <formula>0</formula>
    </cfRule>
  </conditionalFormatting>
  <conditionalFormatting sqref="AR29">
    <cfRule type="cellIs" dxfId="174" priority="17" operator="equal">
      <formula>0</formula>
    </cfRule>
  </conditionalFormatting>
  <conditionalFormatting sqref="AQ26">
    <cfRule type="containsErrors" dxfId="173" priority="16">
      <formula>ISERROR(AQ26)</formula>
    </cfRule>
  </conditionalFormatting>
  <conditionalFormatting sqref="AQ28">
    <cfRule type="containsErrors" dxfId="172" priority="15">
      <formula>ISERROR(AQ28)</formula>
    </cfRule>
  </conditionalFormatting>
  <conditionalFormatting sqref="AQ30">
    <cfRule type="containsErrors" dxfId="171" priority="14">
      <formula>ISERROR(AQ30)</formula>
    </cfRule>
  </conditionalFormatting>
  <conditionalFormatting sqref="AR25">
    <cfRule type="cellIs" dxfId="170" priority="13" operator="equal">
      <formula>0</formula>
    </cfRule>
  </conditionalFormatting>
  <conditionalFormatting sqref="AR27">
    <cfRule type="cellIs" dxfId="169" priority="12" operator="equal">
      <formula>0</formula>
    </cfRule>
  </conditionalFormatting>
  <conditionalFormatting sqref="AR29">
    <cfRule type="cellIs" dxfId="168" priority="11" operator="equal">
      <formula>0</formula>
    </cfRule>
  </conditionalFormatting>
  <conditionalFormatting sqref="AQ26">
    <cfRule type="containsErrors" dxfId="167" priority="10">
      <formula>ISERROR(AQ26)</formula>
    </cfRule>
  </conditionalFormatting>
  <conditionalFormatting sqref="AQ28">
    <cfRule type="containsErrors" dxfId="166" priority="9">
      <formula>ISERROR(AQ28)</formula>
    </cfRule>
  </conditionalFormatting>
  <conditionalFormatting sqref="AQ30">
    <cfRule type="containsErrors" dxfId="165" priority="8">
      <formula>ISERROR(AQ30)</formula>
    </cfRule>
  </conditionalFormatting>
  <conditionalFormatting sqref="F8:F201">
    <cfRule type="expression" dxfId="164" priority="54">
      <formula>$D8=0</formula>
    </cfRule>
  </conditionalFormatting>
  <conditionalFormatting sqref="AT10:AV15 AZ10:BB15">
    <cfRule type="cellIs" dxfId="163" priority="7" stopIfTrue="1" operator="lessThanOrEqual">
      <formula>0</formula>
    </cfRule>
  </conditionalFormatting>
  <conditionalFormatting sqref="AT18:AV22 AT26:AV30">
    <cfRule type="cellIs" dxfId="162" priority="6" stopIfTrue="1" operator="lessThanOrEqual">
      <formula>0</formula>
    </cfRule>
  </conditionalFormatting>
  <conditionalFormatting sqref="AY26:BB30 AY18:BB22">
    <cfRule type="cellIs" dxfId="161" priority="5" stopIfTrue="1" operator="lessThanOrEqual">
      <formula>0</formula>
    </cfRule>
  </conditionalFormatting>
  <conditionalFormatting sqref="AR32 AR34 AR36">
    <cfRule type="cellIs" dxfId="160" priority="4" operator="equal">
      <formula>0</formula>
    </cfRule>
  </conditionalFormatting>
  <conditionalFormatting sqref="AQ33 AQ35 AQ37">
    <cfRule type="containsErrors" dxfId="159" priority="3">
      <formula>ISERROR(AQ33)</formula>
    </cfRule>
  </conditionalFormatting>
  <conditionalFormatting sqref="A8:P65536">
    <cfRule type="expression" dxfId="158" priority="43" stopIfTrue="1">
      <formula>OR($C8&lt;-30,AND($C8=$Y8,$B8=$Y8))</formula>
    </cfRule>
  </conditionalFormatting>
  <conditionalFormatting sqref="AW15:AY15">
    <cfRule type="cellIs" dxfId="157" priority="2" stopIfTrue="1" operator="lessThanOrEqual">
      <formula>0</formula>
    </cfRule>
  </conditionalFormatting>
  <conditionalFormatting sqref="AW15:AY15">
    <cfRule type="cellIs" dxfId="15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37</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77</v>
      </c>
    </row>
    <row r="8" spans="1:54" ht="12" customHeight="1" thickTop="1" x14ac:dyDescent="0.15">
      <c r="A8" s="5">
        <f t="shared" ref="A8:A71" si="0">IF(I8="A",25,IF(I8="B",25,IF(I8="C",25,IF(I8="D",15,IF(I8="E",10,0)))))</f>
        <v>0</v>
      </c>
      <c r="B8" s="5">
        <f t="shared" ref="B8:B71" si="1">IF(G8="I",20,IF(G8="II",20,IF(G8="III",20,IF(G8="IV",20,IF(G8="V",20,0)))))</f>
        <v>0</v>
      </c>
      <c r="C8" s="14">
        <f>C5</f>
        <v>70</v>
      </c>
      <c r="F8" s="304">
        <f>VLOOKUP(C8,Blad1!$A:$G,7,0)</f>
        <v>226.66666666666666</v>
      </c>
      <c r="G8" s="65" t="str">
        <f>IF(C8=56,"I",IF(C8=48,"II",IF(C8=42,"III",IF(C8=34,"IV",IF(C8=-10,"V","")))))</f>
        <v/>
      </c>
      <c r="H8" s="4" t="str">
        <f>IF(G8="I",$K8,IF(G8="II",$K8-SUM(H7:H$8),IF(G8="III",$K8-SUM(H7:H$8),IF(G8="IV",$K8-SUM(H7:H$8),IF(G8="V",1-SUM(H7:H$8)," ")))))</f>
        <v xml:space="preserve"> </v>
      </c>
      <c r="I8" s="66" t="str">
        <f>IF(C8=55,"A",IF(C8=45,"B",IF(C8=35,"C",IF(C8=26,"D",IF(C8=-10,"E","")))))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226.66666666666666</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304">
        <f>VLOOKUP(C9,Blad1!$A:$G,7,0)</f>
        <v>225.55555555555554</v>
      </c>
      <c r="G9" s="65" t="str">
        <f t="shared" ref="G9:G72" si="17">IF(C9=56,"I",IF(C9=48,"II",IF(C9=42,"III",IF(C9=34,"IV",IF(C9=-10,"V","")))))</f>
        <v/>
      </c>
      <c r="H9" s="4" t="str">
        <f>IF(G9="I",$K9,IF(G9="II",$K9-SUM(H8:H$8),IF(G9="III",$K9-SUM(H8:H$8),IF(G9="IV",$K9-SUM(H8:H$8),IF(G9="V",1-SUM(H8:H$8)," ")))))</f>
        <v xml:space="preserve"> </v>
      </c>
      <c r="I9" s="66" t="str">
        <f t="shared" ref="I9:I72" si="18">IF(C9=55,"A",IF(C9=45,"B",IF(C9=35,"C",IF(C9=26,"D",IF(C9=-10,"E","")))))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225.55555555555554</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304">
        <f>VLOOKUP(C10,Blad1!$A:$G,7,0)</f>
        <v>225</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225</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56</v>
      </c>
      <c r="AT10" s="114">
        <f>AU10*AT$14</f>
        <v>0</v>
      </c>
      <c r="AU10" s="115">
        <f>AV10</f>
        <v>0</v>
      </c>
      <c r="AV10" s="118">
        <f>IF($U3=0,0,VLOOKUP("I",$G:$S,5,FALSE))</f>
        <v>0</v>
      </c>
    </row>
    <row r="11" spans="1:54" ht="12" customHeight="1" x14ac:dyDescent="0.15">
      <c r="A11" s="5">
        <f t="shared" si="0"/>
        <v>0</v>
      </c>
      <c r="B11" s="5">
        <f t="shared" si="1"/>
        <v>0</v>
      </c>
      <c r="C11" s="14">
        <f t="shared" si="16"/>
        <v>67</v>
      </c>
      <c r="E11" s="56"/>
      <c r="F11" s="304">
        <f>VLOOKUP(C11,Blad1!$A:$G,7,0)</f>
        <v>224</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224</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34</v>
      </c>
      <c r="AT11" s="114">
        <f>AU11*AT$14</f>
        <v>0</v>
      </c>
      <c r="AU11" s="115">
        <f>AV11-AV10</f>
        <v>0</v>
      </c>
      <c r="AV11" s="118">
        <f>IF($U4=0,0,VLOOKUP("IV",$G:$S,5,FALSE))</f>
        <v>0</v>
      </c>
    </row>
    <row r="12" spans="1:54" ht="12" customHeight="1" x14ac:dyDescent="0.15">
      <c r="A12" s="5">
        <f t="shared" si="0"/>
        <v>0</v>
      </c>
      <c r="B12" s="5">
        <f t="shared" si="1"/>
        <v>0</v>
      </c>
      <c r="C12" s="14">
        <f t="shared" si="16"/>
        <v>66</v>
      </c>
      <c r="E12" s="56"/>
      <c r="F12" s="304">
        <f>VLOOKUP(C12,Blad1!$A:$G,7,0)</f>
        <v>223</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223</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65</v>
      </c>
      <c r="E13" s="56"/>
      <c r="F13" s="304">
        <f>VLOOKUP(C13,Blad1!$A:$G,7,0)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304">
        <f>VLOOKUP(C14,Blad1!$A:$G,7,0)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304">
        <f>VLOOKUP(C15,Blad1!$A:$G,7,0)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304">
        <f>VLOOKUP(C16,Blad1!$A:$G,7,0)</f>
        <v>219</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219</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61</v>
      </c>
      <c r="F17" s="304">
        <f>VLOOKUP(C17,Blad1!$A:$G,7,0)</f>
        <v>218</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218</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304">
        <f>VLOOKUP(C18,Blad1!$A:$G,7,0)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304">
        <f>VLOOKUP(C19,Blad1!$A:$G,7,0)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304">
        <f>VLOOKUP(C20,Blad1!$A:$G,7,0)</f>
        <v>215</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215</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304">
        <f>VLOOKUP(C21,Blad1!$A:$G,7,0)</f>
        <v>214</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214</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20</v>
      </c>
      <c r="C22" s="14">
        <f t="shared" si="16"/>
        <v>56</v>
      </c>
      <c r="E22" s="56"/>
      <c r="F22" s="304">
        <f>VLOOKUP(C22,Blad1!$A:$G,7,0)</f>
        <v>213</v>
      </c>
      <c r="G22" s="65" t="str">
        <f t="shared" si="17"/>
        <v>I</v>
      </c>
      <c r="H22" s="4">
        <f>IF(G22="I",$K22,IF(G22="II",$K22-SUM(H$8:H21),IF(G22="III",$K22-SUM(H$8:H21),IF(G22="IV",$K22-SUM(H$8:H21),IF(G22="V",1-SUM(H$8:H21)," ")))))</f>
        <v>0</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213</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25</v>
      </c>
      <c r="B23" s="5">
        <f t="shared" si="1"/>
        <v>0</v>
      </c>
      <c r="C23" s="14">
        <f t="shared" si="16"/>
        <v>55</v>
      </c>
      <c r="E23" s="56"/>
      <c r="F23" s="304">
        <f>VLOOKUP(C23,Blad1!$A:$G,7,0)</f>
        <v>212</v>
      </c>
      <c r="G23" s="65" t="str">
        <f t="shared" si="17"/>
        <v/>
      </c>
      <c r="H23" s="4" t="str">
        <f>IF(G23="I",$K23,IF(G23="II",$K23-SUM(H$8:H22),IF(G23="III",$K23-SUM(H$8:H22),IF(G23="IV",$K23-SUM(H$8:H22),IF(G23="V",1-SUM(H$8:H22)," ")))))</f>
        <v xml:space="preserve"> </v>
      </c>
      <c r="I23" s="66" t="str">
        <f t="shared" si="18"/>
        <v>A</v>
      </c>
      <c r="J23" s="43">
        <f>IF(I23="A",$K23,IF(I23="B",$K23-SUM(J$8:J22),IF(I23="C",$K23-SUM(J$8:J22),IF(I23="D",$K23-SUM(J$8:J22),IF(I23="E",1-SUM(J$8:J22)," ")))))</f>
        <v>0</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212</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304">
        <f>VLOOKUP(C24,Blad1!$A:$G,7,0)</f>
        <v>211</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211</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304">
        <f>VLOOKUP(C25,Blad1!$A:$G,7,0)</f>
        <v>210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304">
        <f>VLOOKUP(C26,Blad1!$A:$G,7,0)</f>
        <v>208</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208</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304">
        <f>VLOOKUP(C27,Blad1!$A:$G,7,0)</f>
        <v>207</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207</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304">
        <f>VLOOKUP(C28,Blad1!$A:$G,7,0)</f>
        <v>206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206</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304">
        <f>VLOOKUP(C29,Blad1!$A:$G,7,0)</f>
        <v>205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20</v>
      </c>
      <c r="C30" s="14">
        <f t="shared" si="16"/>
        <v>48</v>
      </c>
      <c r="E30" s="56"/>
      <c r="F30" s="304">
        <f>VLOOKUP(C30,Blad1!$A:$G,7,0)</f>
        <v>204</v>
      </c>
      <c r="G30" s="65" t="str">
        <f t="shared" si="17"/>
        <v>II</v>
      </c>
      <c r="H30" s="4">
        <f>IF(G30="I",$K30,IF(G30="II",$K30-SUM(H$8:H29),IF(G30="III",$K30-SUM(H$8:H29),IF(G30="IV",$K30-SUM(H$8:H29),IF(G30="V",1-SUM(H$8:H29)," ")))))</f>
        <v>0</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304">
        <f>VLOOKUP(C31,Blad1!$A:$G,7,0)</f>
        <v>203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304">
        <f>VLOOKUP(C32,Blad1!$A:$G,7,0)</f>
        <v>201</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201</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45</v>
      </c>
      <c r="F33" s="304">
        <f>VLOOKUP(C33,Blad1!$A:$G,7,0)</f>
        <v>200</v>
      </c>
      <c r="G33" s="65" t="str">
        <f t="shared" si="17"/>
        <v/>
      </c>
      <c r="H33" s="4" t="str">
        <f>IF(G33="I",$K33,IF(G33="II",$K33-SUM(H$8:H32),IF(G33="III",$K33-SUM(H$8:H32),IF(G33="IV",$K33-SUM(H$8:H32),IF(G33="V",1-SUM(H$8:H32)," ")))))</f>
        <v xml:space="preserve"> </v>
      </c>
      <c r="I33" s="66" t="str">
        <f t="shared" si="18"/>
        <v>B</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200</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44</v>
      </c>
      <c r="F34" s="304">
        <f>VLOOKUP(C34,Blad1!$A:$G,7,0)</f>
        <v>198.18181818181819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198.18181818181819</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304">
        <f>VLOOKUP(C35,Blad1!$A:$G,7,0)</f>
        <v>197.27272727272728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197.27272727272728</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20</v>
      </c>
      <c r="C36" s="14">
        <f t="shared" si="16"/>
        <v>42</v>
      </c>
      <c r="F36" s="304">
        <f>VLOOKUP(C36,Blad1!$A:$G,7,0)</f>
        <v>196.36363636363637</v>
      </c>
      <c r="G36" s="65" t="str">
        <f t="shared" si="17"/>
        <v>III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196.36363636363637</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304">
        <f>VLOOKUP(C37,Blad1!$A:$G,7,0)</f>
        <v>195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195</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0</v>
      </c>
      <c r="C38" s="14">
        <f t="shared" si="16"/>
        <v>40</v>
      </c>
      <c r="F38" s="304">
        <f>VLOOKUP(C38,Blad1!$A:$G,7,0)</f>
        <v>194</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194</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304">
        <f>VLOOKUP(C39,Blad1!$A:$G,7,0)</f>
        <v>193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193</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304">
        <f>VLOOKUP(C40,Blad1!$A:$G,7,0)</f>
        <v>192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192</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304">
        <f>VLOOKUP(C41,Blad1!$A:$G,7,0)</f>
        <v>190</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190</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304">
        <f>VLOOKUP(C42,Blad1!$A:$G,7,0)</f>
        <v>189</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189</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35</v>
      </c>
      <c r="F43" s="304">
        <f>VLOOKUP(C43,Blad1!$A:$G,7,0)</f>
        <v>188</v>
      </c>
      <c r="G43" s="65" t="str">
        <f t="shared" si="17"/>
        <v/>
      </c>
      <c r="I43" s="66" t="str">
        <f t="shared" si="18"/>
        <v>C</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188</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34</v>
      </c>
      <c r="F44" s="304">
        <f>VLOOKUP(C44,Blad1!$A:$G,7,0)</f>
        <v>187</v>
      </c>
      <c r="G44" s="65" t="str">
        <f t="shared" si="17"/>
        <v>IV</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187</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304">
        <f>VLOOKUP(C45,Blad1!$A:$G,7,0)</f>
        <v>186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186</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304">
        <f>VLOOKUP(C46,Blad1!$A:$G,7,0)</f>
        <v>185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185</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304">
        <f>VLOOKUP(C47,Blad1!$A:$G,7,0)</f>
        <v>184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184</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304">
        <f>VLOOKUP(C48,Blad1!$A:$G,7,0)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304">
        <f>VLOOKUP(C49,Blad1!$A:$G,7,0)</f>
        <v>182</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304">
        <f>VLOOKUP(C50,Blad1!$A:$G,7,0)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304">
        <f>VLOOKUP(C51,Blad1!$A:$G,7,0)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15</v>
      </c>
      <c r="B52" s="5">
        <f t="shared" si="1"/>
        <v>0</v>
      </c>
      <c r="C52" s="14">
        <f t="shared" si="16"/>
        <v>26</v>
      </c>
      <c r="F52" s="304">
        <f>VLOOKUP(C52,Blad1!$A:$G,7,0)</f>
        <v>179</v>
      </c>
      <c r="G52" s="65" t="str">
        <f t="shared" si="17"/>
        <v/>
      </c>
      <c r="H52" s="4" t="str">
        <f>IF(G52="I",$K52,IF(G52="II",$K52-SUM(H$8:H51),IF(G52="III",$K52-SUM(H$8:H51),IF(G52="IV",$K52-SUM(H$8:H51),IF(G52="V",1-SUM(H$8:H51)," ")))))</f>
        <v xml:space="preserve"> </v>
      </c>
      <c r="I52" s="66" t="str">
        <f t="shared" si="18"/>
        <v>D</v>
      </c>
      <c r="J52" s="43">
        <f>IF(I52="A",$K52,IF(I52="B",$K52-SUM(J$8:J51),IF(I52="C",$K52-SUM(J$8:J51),IF(I52="D",$K52-SUM(J$8:J51),IF(I52="E",1-SUM(J$8:J51)," ")))))</f>
        <v>0</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304">
        <f>VLOOKUP(C53,Blad1!$A:$G,7,0)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304">
        <f>VLOOKUP(C54,Blad1!$A:$G,7,0)</f>
        <v>177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23</v>
      </c>
      <c r="F55" s="304">
        <f>VLOOKUP(C55,Blad1!$A:$G,7,0)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304">
        <f>VLOOKUP(C56,Blad1!$A:$G,7,0)</f>
        <v>174</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174</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304">
        <f>VLOOKUP(C57,Blad1!$A:$G,7,0)</f>
        <v>173</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173</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304">
        <f>VLOOKUP(C58,Blad1!$A:$G,7,0)</f>
        <v>172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304">
        <f>VLOOKUP(C59,Blad1!$A:$G,7,0)</f>
        <v>171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304">
        <f>VLOOKUP(C60,Blad1!$A:$G,7,0)</f>
        <v>170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170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304">
        <f>VLOOKUP(C61,Blad1!$A:$G,7,0)</f>
        <v>169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16</v>
      </c>
      <c r="F62" s="304">
        <f>VLOOKUP(C62,Blad1!$A:$G,7,0)</f>
        <v>168</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304">
        <f>VLOOKUP(C63,Blad1!$A:$G,7,0)</f>
        <v>167</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167</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304">
        <f>VLOOKUP(C64,Blad1!$A:$G,7,0)</f>
        <v>166</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166</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304">
        <f>VLOOKUP(C65,Blad1!$A:$G,7,0)</f>
        <v>165</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165</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304">
        <f>VLOOKUP(C66,Blad1!$A:$G,7,0)</f>
        <v>164</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164</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304">
        <f>VLOOKUP(C67,Blad1!$A:$G,7,0)</f>
        <v>163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163</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304">
        <f>VLOOKUP(C68,Blad1!$A:$G,7,0)</f>
        <v>162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162</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304">
        <f>VLOOKUP(C69,Blad1!$A:$G,7,0)</f>
        <v>161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161</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304">
        <f>VLOOKUP(C70,Blad1!$A:$G,7,0)</f>
        <v>160</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160</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304">
        <f>VLOOKUP(C71,Blad1!$A:$G,7,0)</f>
        <v>159</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159</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304">
        <f>VLOOKUP(C72,Blad1!$A:$G,7,0)</f>
        <v>158</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158</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304">
        <f>VLOOKUP(C73,Blad1!$A:$G,7,0)</f>
        <v>157</v>
      </c>
      <c r="G73" s="65" t="str">
        <f t="shared" ref="G73:G122" si="41">IF(C73=56,"I",IF(C73=48,"II",IF(C73=42,"III",IF(C73=34,"IV",IF(C73=-10,"V","")))))</f>
        <v/>
      </c>
      <c r="H73" s="4" t="str">
        <f>IF(G73="I",$K73,IF(G73="II",$K73-SUM(H$8:H72),IF(G73="III",$K73-SUM(H$8:H72),IF(G73="IV",$K73-SUM(H$8:H72),IF(G73="V",1-SUM(H$8:H72)," ")))))</f>
        <v xml:space="preserve"> </v>
      </c>
      <c r="I73" s="66" t="str">
        <f t="shared" ref="I73:I108" si="42">IF(C73=55,"A",IF(C73=45,"B",IF(C73=35,"C",IF(C73=26,"D",IF(C73=-10,"E","")))))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157</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304">
        <f>VLOOKUP(C74,Blad1!$A:$G,7,0)</f>
        <v>156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156</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304">
        <f>VLOOKUP(C75,Blad1!$A:$G,7,0)</f>
        <v>155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155</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304">
        <f>VLOOKUP(C76,Blad1!$A:$G,7,0)</f>
        <v>154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154</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304">
        <f>VLOOKUP(C77,Blad1!$A:$G,7,0)</f>
        <v>153</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153</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304">
        <f>VLOOKUP(C78,Blad1!$A:$G,7,0)</f>
        <v>152</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152</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304">
        <f>VLOOKUP(C79,Blad1!$A:$G,7,0)</f>
        <v>151</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151</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304">
        <f>VLOOKUP(C80,Blad1!$A:$G,7,0)</f>
        <v>150</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150</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304">
        <f>VLOOKUP(C81,Blad1!$A:$G,7,0)</f>
        <v>149</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149</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304">
        <f>VLOOKUP(C82,Blad1!$A:$G,7,0)</f>
        <v>148</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148</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304">
        <f>VLOOKUP(C83,Blad1!$A:$G,7,0)</f>
        <v>147</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147</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304">
        <f>VLOOKUP(C84,Blad1!$A:$G,7,0)</f>
        <v>146</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146</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304">
        <f>VLOOKUP(C85,Blad1!$A:$G,7,0)</f>
        <v>145</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145</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304">
        <f>VLOOKUP(C86,Blad1!$A:$G,7,0)</f>
        <v>144</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144</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304">
        <f>VLOOKUP(C87,Blad1!$A:$G,7,0)</f>
        <v>143</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143</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-10</v>
      </c>
      <c r="F88" s="304">
        <f>VLOOKUP(C88,Blad1!$A:$G,7,0)</f>
        <v>142</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142</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304">
        <f>VLOOKUP(C89,Blad1!$A:$G,7,0)</f>
        <v>141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141</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304">
        <f>VLOOKUP(C90,Blad1!$A:$G,7,0)</f>
        <v>140</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140</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304">
        <f>VLOOKUP(C91,Blad1!$A:$G,7,0)</f>
        <v>139</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139</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304">
        <f>VLOOKUP(C92,Blad1!$A:$G,7,0)</f>
        <v>138</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138</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304">
        <f>VLOOKUP(C93,Blad1!$A:$G,7,0)</f>
        <v>137</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137</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304">
        <f>VLOOKUP(C94,Blad1!$A:$G,7,0)</f>
        <v>136</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136</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304">
        <f>VLOOKUP(C95,Blad1!$A:$G,7,0)</f>
        <v>135</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135</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304">
        <f>VLOOKUP(C96,Blad1!$A:$G,7,0)</f>
        <v>134</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134</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304">
        <f>VLOOKUP(C97,Blad1!$A:$G,7,0)</f>
        <v>133</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133</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304">
        <f>VLOOKUP(C98,Blad1!$A:$G,7,0)</f>
        <v>132</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132</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304">
        <f>VLOOKUP(C99,Blad1!$A:$G,7,0)</f>
        <v>131</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131</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304">
        <f>VLOOKUP(C100,Blad1!$A:$G,7,0)</f>
        <v>130</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130</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304">
        <f>VLOOKUP(C101,Blad1!$A:$G,7,0)</f>
        <v>129</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129</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304">
        <f>VLOOKUP(C102,Blad1!$A:$G,7,0)</f>
        <v>128</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128</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304">
        <f>VLOOKUP(C103,Blad1!$A:$G,7,0)</f>
        <v>127</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127</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304">
        <f>VLOOKUP(C104,Blad1!$A:$G,7,0)</f>
        <v>126</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126</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304">
        <f>VLOOKUP(C105,Blad1!$A:$G,7,0)</f>
        <v>125</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125</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304">
        <f>VLOOKUP(C106,Blad1!$A:$G,7,0)</f>
        <v>124</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124</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304">
        <f>VLOOKUP(C107,Blad1!$A:$G,7,0)</f>
        <v>123</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123</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304">
        <f>VLOOKUP(C108,Blad1!$A:$G,7,0)</f>
        <v>122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122</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304">
        <f>VLOOKUP(C109,Blad1!$A:$G,7,0)</f>
        <v>121</v>
      </c>
      <c r="G109" s="65" t="str">
        <f t="shared" si="41"/>
        <v/>
      </c>
      <c r="H109" s="4" t="str">
        <f>IF(G109="I",$K109,IF(G109="II",$K109-SUM(H$8:H108),IF(G109="III",$K109-SUM(H$8:H108),IF(G109="IV",$K109-SUM(H$8:H108),IF(G109="V",1-SUM(H$8:H108)," ")))))</f>
        <v xml:space="preserve"> </v>
      </c>
      <c r="I109" s="66" t="str">
        <f t="shared" ref="I109:I125" si="45">IF(C109=43,"A",IF(C109=34,"B",IF(C109=24,"C",IF(C109=16,"D",IF(C109=-20,"E","")))))</f>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121</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304">
        <f>VLOOKUP(C110,Blad1!$A:$G,7,0)</f>
        <v>120</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120</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120">
        <f>VLOOKUP(C111,Blad1!$A:$G,7,0)</f>
        <v>119</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119</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120">
        <f>VLOOKUP(C112,Blad1!$A:$G,7,0)</f>
        <v>118</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118</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120">
        <f>VLOOKUP(C113,Blad1!$A:$G,7,0)</f>
        <v>117</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117</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120">
        <f>VLOOKUP(C114,Blad1!$A:$G,7,0)</f>
        <v>116</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116</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120">
        <f>VLOOKUP(C115,Blad1!$A:$G,7,0)</f>
        <v>115</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115</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120">
        <f>VLOOKUP(C116,Blad1!$A:$G,7,0)</f>
        <v>114</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114</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120">
        <f>VLOOKUP(C117,Blad1!$A:$G,7,0)</f>
        <v>113</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113</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120">
        <f>VLOOKUP(C118,Blad1!$A:$G,7,0)</f>
        <v>112</v>
      </c>
      <c r="G118" s="65" t="str">
        <f t="shared" si="41"/>
        <v/>
      </c>
      <c r="H118" s="4" t="str">
        <f>IF(G118="I",$K118,IF(G118="II",$K118-SUM(H$8:H117),IF(G118="III",$K118-SUM(H$8:H117),IF(G118="IV",$K118-SUM(H$8:H117),IF(G118="V",1-SUM(H$8:H117)," ")))))</f>
        <v xml:space="preserve"> </v>
      </c>
      <c r="I118" s="66" t="str">
        <f t="shared" si="45"/>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112</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120">
        <f>VLOOKUP(C119,Blad1!$A:$G,7,0)</f>
        <v>111</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111</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120">
        <f>VLOOKUP(C120,Blad1!$A:$G,7,0)</f>
        <v>110</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120">
        <f>VLOOKUP(C121,Blad1!$A:$C,3,0)</f>
        <v>138</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138</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120">
        <f>VLOOKUP(C122,Blad1!$A:$C,3,0)</f>
        <v>137</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137</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120">
        <f>VLOOKUP(C123,Blad1!$A:$C,3,0)</f>
        <v>136</v>
      </c>
      <c r="G123" s="65" t="str">
        <f t="shared" ref="G123" si="46">IF(C123=45,"I",IF(C123=38,"II",IF(C123=31,"III",IF(C123=21,"IV",IF(C123=-20,"V","")))))</f>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136</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VLOOKUP(C124,Blad1!$A:$C,3,0)</f>
        <v>135</v>
      </c>
      <c r="G124" s="65" t="str">
        <f t="shared" ref="G124:G125" si="47">IF(C124=45,"I",IF(C124=38,"II",IF(C124=31,"III",IF(C124=-21,"IV",IF(C124=-20,"V","")))))</f>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135</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134</v>
      </c>
      <c r="G125" s="65" t="str">
        <f t="shared" si="47"/>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134</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133</v>
      </c>
      <c r="G126" s="65" t="str">
        <f t="shared" ref="G126:G160" si="48">IF(C126=12,"I",IF(C126=2,"II",IF(C126=-6,"III",IF(C126=-16,"IV",IF(C126=-50,"V","")))))</f>
        <v/>
      </c>
      <c r="H126" s="4" t="str">
        <f>IF(G126="I",$K126,IF(G126="II",$K126-SUM(H$8:H125),IF(G126="III",$K126-SUM(H$8:H125),IF(G126="IV",$K126-SUM(H$8:H125),IF(G126="V",1-SUM(H$8:H125)," ")))))</f>
        <v xml:space="preserve"> </v>
      </c>
      <c r="I126" s="66" t="str">
        <f t="shared" ref="I126:I189" si="49">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133</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132</v>
      </c>
      <c r="G127" s="65" t="str">
        <f t="shared" si="48"/>
        <v/>
      </c>
      <c r="H127" s="4" t="str">
        <f>IF(G127="I",$K127,IF(G127="II",$K127-SUM(H$8:H126),IF(G127="III",$K127-SUM(H$8:H126),IF(G127="IV",$K127-SUM(H$8:H126),IF(G127="V",1-SUM(H$8:H126)," ")))))</f>
        <v xml:space="preserve"> </v>
      </c>
      <c r="I127" s="66" t="str">
        <f t="shared" si="49"/>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132</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20</v>
      </c>
      <c r="C128" s="14">
        <f t="shared" si="40"/>
        <v>-50</v>
      </c>
      <c r="F128" s="120" t="e">
        <f>VLOOKUP(C128,Blad1!$A:$B,3,0)</f>
        <v>#REF!</v>
      </c>
      <c r="G128" s="65" t="str">
        <f t="shared" si="48"/>
        <v>V</v>
      </c>
      <c r="H128" s="4">
        <f>IF(G128="I",$K128,IF(G128="II",$K128-SUM(H$8:H127),IF(G128="III",$K128-SUM(H$8:H127),IF(G128="IV",$K128-SUM(H$8:H127),IF(G128="V",1-SUM(H$8:H127)," ")))))</f>
        <v>0</v>
      </c>
      <c r="I128" s="66" t="str">
        <f t="shared" si="49"/>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8"/>
        <v/>
      </c>
      <c r="H129" s="4" t="str">
        <f>IF(G129="I",$K129,IF(G129="II",$K129-SUM(H$8:H128),IF(G129="III",$K129-SUM(H$8:H128),IF(G129="IV",$K129-SUM(H$8:H128),IF(G129="V",1-SUM(H$8:H128)," ")))))</f>
        <v xml:space="preserve"> </v>
      </c>
      <c r="I129" s="66" t="str">
        <f t="shared" si="49"/>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8"/>
        <v/>
      </c>
      <c r="H130" s="4" t="str">
        <f>IF(G130="I",$K130,IF(G130="II",$K130-SUM(H$8:H129),IF(G130="III",$K130-SUM(H$8:H129),IF(G130="IV",$K130-SUM(H$8:H129),IF(G130="V",1-SUM(H$8:H129)," ")))))</f>
        <v xml:space="preserve"> </v>
      </c>
      <c r="I130" s="66" t="str">
        <f t="shared" si="49"/>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8"/>
        <v/>
      </c>
      <c r="H131" s="4" t="str">
        <f>IF(G131="I",$K131,IF(G131="II",$K131-SUM(H$8:H130),IF(G131="III",$K131-SUM(H$8:H130),IF(G131="IV",$K131-SUM(H$8:H130),IF(G131="V",1-SUM(H$8:H130)," ")))))</f>
        <v xml:space="preserve"> </v>
      </c>
      <c r="I131" s="66" t="str">
        <f t="shared" si="49"/>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8"/>
        <v/>
      </c>
      <c r="H132" s="4" t="str">
        <f>IF(G132="I",$K132,IF(G132="II",$K132-SUM(H$8:H131),IF(G132="III",$K132-SUM(H$8:H131),IF(G132="IV",$K132-SUM(H$8:H131),IF(G132="V",1-SUM(H$8:H131)," ")))))</f>
        <v xml:space="preserve"> </v>
      </c>
      <c r="I132" s="66" t="str">
        <f t="shared" si="49"/>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8"/>
        <v/>
      </c>
      <c r="H133" s="4" t="str">
        <f>IF(G133="I",$K133,IF(G133="II",$K133-SUM(H$8:H132),IF(G133="III",$K133-SUM(H$8:H132),IF(G133="IV",$K133-SUM(H$8:H132),IF(G133="V",1-SUM(H$8:H132)," ")))))</f>
        <v xml:space="preserve"> </v>
      </c>
      <c r="I133" s="66" t="str">
        <f t="shared" si="49"/>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8"/>
        <v/>
      </c>
      <c r="H134" s="4" t="str">
        <f>IF(G134="I",$K134,IF(G134="II",$K134-SUM(H$8:H133),IF(G134="III",$K134-SUM(H$8:H133),IF(G134="IV",$K134-SUM(H$8:H133),IF(G134="V",1-SUM(H$8:H133)," ")))))</f>
        <v xml:space="preserve"> </v>
      </c>
      <c r="I134" s="66" t="str">
        <f t="shared" si="49"/>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8"/>
        <v/>
      </c>
      <c r="H135" s="4" t="str">
        <f>IF(G135="I",$K135,IF(G135="II",$K135-SUM(H$8:H134),IF(G135="III",$K135-SUM(H$8:H134),IF(G135="IV",$K135-SUM(H$8:H134),IF(G135="V",1-SUM(H$8:H134)," ")))))</f>
        <v xml:space="preserve"> </v>
      </c>
      <c r="I135" s="66" t="str">
        <f t="shared" si="49"/>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50">IF(I136="A",25,IF(I136="B",25,IF(I136="C",25,IF(I136="D",15,IF(I136="E",10,0)))))</f>
        <v>0</v>
      </c>
      <c r="B136" s="5">
        <f t="shared" ref="B136:B199" si="51">IF(G136="I",20,IF(G136="II",20,IF(G136="III",20,IF(G136="IV",20,IF(G136="V",20,0)))))</f>
        <v>0</v>
      </c>
      <c r="C136" s="14">
        <f t="shared" si="40"/>
        <v>-58</v>
      </c>
      <c r="F136" s="120" t="e">
        <f>VLOOKUP(C136,Blad1!$A:$B,3,0)</f>
        <v>#REF!</v>
      </c>
      <c r="G136" s="65" t="str">
        <f t="shared" si="48"/>
        <v/>
      </c>
      <c r="H136" s="4" t="str">
        <f>IF(G136="I",$K136,IF(G136="II",$K136-SUM(H$8:H135),IF(G136="III",$K136-SUM(H$8:H135),IF(G136="IV",$K136-SUM(H$8:H135),IF(G136="V",1-SUM(H$8:H135)," ")))))</f>
        <v xml:space="preserve"> </v>
      </c>
      <c r="I136" s="66" t="str">
        <f t="shared" si="49"/>
        <v/>
      </c>
      <c r="J136" s="43" t="str">
        <f>IF(I136="A",$K136,IF(I136="B",$K136-SUM(J$8:J135),IF(I136="C",$K136-SUM(J$8:J135),IF(I136="D",$K136-SUM(J$8:J135),IF(I136="E",1-SUM(J$8:J135)," ")))))</f>
        <v xml:space="preserve"> </v>
      </c>
      <c r="K136" s="1">
        <f>IF(C$4=0,0,(SUM(D$8:D136)/C$4))</f>
        <v>0</v>
      </c>
      <c r="L136" s="9" t="str">
        <f t="shared" ref="L136:L199" si="52">IF(U136=2,"Plus",IF(W136=2,"Basis",IF(X136=2,"Breedte"," ")))</f>
        <v xml:space="preserve"> </v>
      </c>
      <c r="M136" s="2" t="str">
        <f>IF(U136=2,K136,IF(W136=2,K136-SUM(M$8:M135),IF(X136=2,K136-SUM(M$8:M135),IF(X135=2,1-SUM(M$8:M135)," "))))</f>
        <v xml:space="preserve"> </v>
      </c>
      <c r="N136" s="1" t="str">
        <f t="shared" ref="N136:N199" si="53">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4">C136</f>
        <v>-58</v>
      </c>
      <c r="T136" s="18">
        <f t="shared" ref="T136:T199" si="55">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6">IF(D136=0,1,ABS(K136-0.2))</f>
        <v>1</v>
      </c>
      <c r="Z136" s="12">
        <f t="shared" ref="Z136:Z199" si="57">IF(D136=0,1,ABS(K136-0.5))</f>
        <v>1</v>
      </c>
      <c r="AA136" s="12">
        <f t="shared" ref="AA136:AA199" si="58">IF(D136=0,1,ABS(K136-0.8))</f>
        <v>1</v>
      </c>
      <c r="AB136" s="12">
        <f t="shared" ref="AB136:AB199" si="59">IF(D136=0,1,ABS(K136-1))</f>
        <v>1</v>
      </c>
      <c r="AD136" s="12">
        <f t="shared" ref="AD136:AD199" si="60">S136</f>
        <v>-58</v>
      </c>
      <c r="AE136" s="18">
        <f t="shared" ref="AE136:AE199" si="61">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2">IF(AE136=0,1,ABS(AH136-0.25))</f>
        <v>1</v>
      </c>
      <c r="AK136" s="12">
        <f t="shared" ref="AK136:AK199" si="63">IF(T136=0,1,ABS(W136-0.5))</f>
        <v>1</v>
      </c>
      <c r="AL136" s="12">
        <f t="shared" ref="AL136:AL199" si="64">IF(T136=0,1,ABS(W136-0.75))</f>
        <v>1</v>
      </c>
      <c r="AM136" s="12">
        <f t="shared" ref="AM136:AM199" si="65">IF(T136=0,1,ABS(W136-0.9))</f>
        <v>1</v>
      </c>
    </row>
    <row r="137" spans="1:39" ht="12" customHeight="1" x14ac:dyDescent="0.15">
      <c r="A137" s="5">
        <f t="shared" si="50"/>
        <v>0</v>
      </c>
      <c r="B137" s="5">
        <f t="shared" si="51"/>
        <v>0</v>
      </c>
      <c r="C137" s="14">
        <f t="shared" ref="C137:C200" si="66">C136-1</f>
        <v>-59</v>
      </c>
      <c r="F137" s="120" t="e">
        <f>VLOOKUP(C137,Blad1!$A:$B,3,0)</f>
        <v>#REF!</v>
      </c>
      <c r="G137" s="65" t="str">
        <f t="shared" si="48"/>
        <v/>
      </c>
      <c r="H137" s="4" t="str">
        <f>IF(G137="I",$K137,IF(G137="II",$K137-SUM(H$8:H136),IF(G137="III",$K137-SUM(H$8:H136),IF(G137="IV",$K137-SUM(H$8:H136),IF(G137="V",1-SUM(H$8:H136)," ")))))</f>
        <v xml:space="preserve"> </v>
      </c>
      <c r="I137" s="66" t="str">
        <f t="shared" si="49"/>
        <v/>
      </c>
      <c r="J137" s="43" t="str">
        <f>IF(I137="A",$K137,IF(I137="B",$K137-SUM(J$8:J136),IF(I137="C",$K137-SUM(J$8:J136),IF(I137="D",$K137-SUM(J$8:J136),IF(I137="E",1-SUM(J$8:J136)," ")))))</f>
        <v xml:space="preserve"> </v>
      </c>
      <c r="K137" s="1">
        <f>IF(C$4=0,0,(SUM(D$8:D137)/C$4))</f>
        <v>0</v>
      </c>
      <c r="L137" s="9" t="str">
        <f t="shared" si="52"/>
        <v xml:space="preserve"> </v>
      </c>
      <c r="M137" s="2" t="str">
        <f>IF(U137=2,K137,IF(W137=2,K137-SUM(M$8:M136),IF(X137=2,K137-SUM(M$8:M136),IF(X136=2,1-SUM(M$8:M136)," "))))</f>
        <v xml:space="preserve"> </v>
      </c>
      <c r="N137" s="1" t="str">
        <f t="shared" si="53"/>
        <v xml:space="preserve"> </v>
      </c>
      <c r="P137" s="3" t="str">
        <f>IF(O137="Plus",$K137,IF(O137="Basis",$K137-SUM(P$8:P136),IF(O137="Breedte",$K137-SUM(P$8:P136),IF(O136="Breedte",1-SUM(P$8:P136)," "))))</f>
        <v xml:space="preserve"> </v>
      </c>
      <c r="Q137" s="57" t="str">
        <f t="shared" si="44"/>
        <v/>
      </c>
      <c r="R137" s="93" t="e">
        <f t="shared" ref="R137:R200" si="67">F137</f>
        <v>#REF!</v>
      </c>
      <c r="S137" s="12">
        <f t="shared" si="54"/>
        <v>-59</v>
      </c>
      <c r="T137" s="18">
        <f t="shared" si="55"/>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6"/>
        <v>1</v>
      </c>
      <c r="Z137" s="12">
        <f t="shared" si="57"/>
        <v>1</v>
      </c>
      <c r="AA137" s="12">
        <f t="shared" si="58"/>
        <v>1</v>
      </c>
      <c r="AB137" s="12">
        <f t="shared" si="59"/>
        <v>1</v>
      </c>
      <c r="AD137" s="12">
        <f t="shared" si="60"/>
        <v>-59</v>
      </c>
      <c r="AE137" s="18">
        <f t="shared" si="61"/>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2"/>
        <v>1</v>
      </c>
      <c r="AK137" s="12">
        <f t="shared" si="63"/>
        <v>1</v>
      </c>
      <c r="AL137" s="12">
        <f t="shared" si="64"/>
        <v>1</v>
      </c>
      <c r="AM137" s="12">
        <f t="shared" si="65"/>
        <v>1</v>
      </c>
    </row>
    <row r="138" spans="1:39" ht="12" customHeight="1" x14ac:dyDescent="0.15">
      <c r="A138" s="5">
        <f t="shared" si="50"/>
        <v>0</v>
      </c>
      <c r="B138" s="5">
        <f t="shared" si="51"/>
        <v>0</v>
      </c>
      <c r="C138" s="14">
        <f t="shared" si="66"/>
        <v>-60</v>
      </c>
      <c r="F138" s="120" t="e">
        <f>VLOOKUP(C138,Blad1!$A:$B,3,0)</f>
        <v>#REF!</v>
      </c>
      <c r="G138" s="65" t="str">
        <f t="shared" si="48"/>
        <v/>
      </c>
      <c r="H138" s="4" t="str">
        <f>IF(G138="I",$K138,IF(G138="II",$K138-SUM(H$8:H137),IF(G138="III",$K138-SUM(H$8:H137),IF(G138="IV",$K138-SUM(H$8:H137),IF(G138="V",1-SUM(H$8:H137)," ")))))</f>
        <v xml:space="preserve"> </v>
      </c>
      <c r="I138" s="66" t="str">
        <f t="shared" si="49"/>
        <v/>
      </c>
      <c r="J138" s="43" t="str">
        <f>IF(I138="A",$K138,IF(I138="B",$K138-SUM(J$8:J137),IF(I138="C",$K138-SUM(J$8:J137),IF(I138="D",$K138-SUM(J$8:J137),IF(I138="E",1-SUM(J$8:J137)," ")))))</f>
        <v xml:space="preserve"> </v>
      </c>
      <c r="K138" s="1">
        <f>IF(C$4=0,0,(SUM(D$8:D138)/C$4))</f>
        <v>0</v>
      </c>
      <c r="L138" s="9" t="str">
        <f t="shared" si="52"/>
        <v xml:space="preserve"> </v>
      </c>
      <c r="M138" s="2" t="str">
        <f>IF(U138=2,K138,IF(W138=2,K138-SUM(M$8:M137),IF(X138=2,K138-SUM(M$8:M137),IF(X137=2,1-SUM(M$8:M137)," "))))</f>
        <v xml:space="preserve"> </v>
      </c>
      <c r="N138" s="1" t="str">
        <f t="shared" si="53"/>
        <v xml:space="preserve"> </v>
      </c>
      <c r="P138" s="3" t="str">
        <f>IF(O138="Plus",$K138,IF(O138="Basis",$K138-SUM(P$8:P137),IF(O138="Breedte",$K138-SUM(P$8:P137),IF(O137="Breedte",1-SUM(P$8:P137)," "))))</f>
        <v xml:space="preserve"> </v>
      </c>
      <c r="Q138" s="57" t="str">
        <f t="shared" ref="Q138:Q200" si="68">IF(L137="plus",IF(E138=0,"",CONCATENATE(E138,", ")),IF(L137="basis",IF(E138=0,"",CONCATENATE(E138,", ")),CONCATENATE(Q137,IF(E138=0,"",CONCATENATE(E138,", ")))))</f>
        <v/>
      </c>
      <c r="R138" s="93" t="e">
        <f t="shared" si="67"/>
        <v>#REF!</v>
      </c>
      <c r="S138" s="12">
        <f t="shared" si="54"/>
        <v>-60</v>
      </c>
      <c r="T138" s="18">
        <f t="shared" si="55"/>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6"/>
        <v>1</v>
      </c>
      <c r="Z138" s="12">
        <f t="shared" si="57"/>
        <v>1</v>
      </c>
      <c r="AA138" s="12">
        <f t="shared" si="58"/>
        <v>1</v>
      </c>
      <c r="AB138" s="12">
        <f t="shared" si="59"/>
        <v>1</v>
      </c>
      <c r="AD138" s="12">
        <f t="shared" si="60"/>
        <v>-60</v>
      </c>
      <c r="AE138" s="18">
        <f t="shared" si="61"/>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2"/>
        <v>1</v>
      </c>
      <c r="AK138" s="12">
        <f t="shared" si="63"/>
        <v>1</v>
      </c>
      <c r="AL138" s="12">
        <f t="shared" si="64"/>
        <v>1</v>
      </c>
      <c r="AM138" s="12">
        <f t="shared" si="65"/>
        <v>1</v>
      </c>
    </row>
    <row r="139" spans="1:39" ht="12" customHeight="1" x14ac:dyDescent="0.15">
      <c r="A139" s="5">
        <f t="shared" si="50"/>
        <v>0</v>
      </c>
      <c r="B139" s="5">
        <f t="shared" si="51"/>
        <v>0</v>
      </c>
      <c r="C139" s="14">
        <f t="shared" si="66"/>
        <v>-61</v>
      </c>
      <c r="F139" s="120" t="e">
        <f>VLOOKUP(C139,Blad1!$A:$B,3,0)</f>
        <v>#REF!</v>
      </c>
      <c r="G139" s="65" t="str">
        <f t="shared" si="48"/>
        <v/>
      </c>
      <c r="H139" s="4" t="str">
        <f>IF(G139="I",$K139,IF(G139="II",$K139-SUM(H$8:H138),IF(G139="III",$K139-SUM(H$8:H138),IF(G139="IV",$K139-SUM(H$8:H138),IF(G139="V",1-SUM(H$8:H138)," ")))))</f>
        <v xml:space="preserve"> </v>
      </c>
      <c r="I139" s="66" t="str">
        <f t="shared" si="49"/>
        <v/>
      </c>
      <c r="J139" s="43" t="str">
        <f>IF(I139="A",$K139,IF(I139="B",$K139-SUM(J$8:J138),IF(I139="C",$K139-SUM(J$8:J138),IF(I139="D",$K139-SUM(J$8:J138),IF(I139="E",1-SUM(J$8:J138)," ")))))</f>
        <v xml:space="preserve"> </v>
      </c>
      <c r="K139" s="1">
        <f>IF(C$4=0,0,(SUM(D$8:D139)/C$4))</f>
        <v>0</v>
      </c>
      <c r="L139" s="9" t="str">
        <f t="shared" si="52"/>
        <v xml:space="preserve"> </v>
      </c>
      <c r="M139" s="2" t="str">
        <f>IF(U139=2,K139,IF(W139=2,K139-SUM(M$8:M138),IF(X139=2,K139-SUM(M$8:M138),IF(X138=2,1-SUM(M$8:M138)," "))))</f>
        <v xml:space="preserve"> </v>
      </c>
      <c r="N139" s="1" t="str">
        <f t="shared" si="53"/>
        <v xml:space="preserve"> </v>
      </c>
      <c r="P139" s="3" t="str">
        <f>IF(O139="Plus",$K139,IF(O139="Basis",$K139-SUM(P$8:P138),IF(O139="Breedte",$K139-SUM(P$8:P138),IF(O138="Breedte",1-SUM(P$8:P138)," "))))</f>
        <v xml:space="preserve"> </v>
      </c>
      <c r="Q139" s="57" t="str">
        <f t="shared" si="68"/>
        <v/>
      </c>
      <c r="R139" s="93" t="e">
        <f t="shared" si="67"/>
        <v>#REF!</v>
      </c>
      <c r="S139" s="12">
        <f t="shared" si="54"/>
        <v>-61</v>
      </c>
      <c r="T139" s="18">
        <f t="shared" si="55"/>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6"/>
        <v>1</v>
      </c>
      <c r="Z139" s="12">
        <f t="shared" si="57"/>
        <v>1</v>
      </c>
      <c r="AA139" s="12">
        <f t="shared" si="58"/>
        <v>1</v>
      </c>
      <c r="AB139" s="12">
        <f t="shared" si="59"/>
        <v>1</v>
      </c>
      <c r="AD139" s="12">
        <f t="shared" si="60"/>
        <v>-61</v>
      </c>
      <c r="AE139" s="18">
        <f t="shared" si="61"/>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2"/>
        <v>1</v>
      </c>
      <c r="AK139" s="12">
        <f t="shared" si="63"/>
        <v>1</v>
      </c>
      <c r="AL139" s="12">
        <f t="shared" si="64"/>
        <v>1</v>
      </c>
      <c r="AM139" s="12">
        <f t="shared" si="65"/>
        <v>1</v>
      </c>
    </row>
    <row r="140" spans="1:39" ht="12" customHeight="1" x14ac:dyDescent="0.15">
      <c r="A140" s="5">
        <f t="shared" si="50"/>
        <v>0</v>
      </c>
      <c r="B140" s="5">
        <f t="shared" si="51"/>
        <v>0</v>
      </c>
      <c r="C140" s="14">
        <f t="shared" si="66"/>
        <v>-62</v>
      </c>
      <c r="F140" s="120" t="e">
        <f>VLOOKUP(C140,Blad1!$A:$B,3,0)</f>
        <v>#REF!</v>
      </c>
      <c r="G140" s="65" t="str">
        <f t="shared" si="48"/>
        <v/>
      </c>
      <c r="H140" s="4" t="str">
        <f>IF(G140="I",$K140,IF(G140="II",$K140-SUM(H$8:H139),IF(G140="III",$K140-SUM(H$8:H139),IF(G140="IV",$K140-SUM(H$8:H139),IF(G140="V",1-SUM(H$8:H139)," ")))))</f>
        <v xml:space="preserve"> </v>
      </c>
      <c r="I140" s="66" t="str">
        <f t="shared" si="49"/>
        <v/>
      </c>
      <c r="J140" s="43" t="str">
        <f>IF(I140="A",$K140,IF(I140="B",$K140-SUM(J$8:J139),IF(I140="C",$K140-SUM(J$8:J139),IF(I140="D",$K140-SUM(J$8:J139),IF(I140="E",1-SUM(J$8:J139)," ")))))</f>
        <v xml:space="preserve"> </v>
      </c>
      <c r="K140" s="1">
        <f>IF(C$4=0,0,(SUM(D$8:D140)/C$4))</f>
        <v>0</v>
      </c>
      <c r="L140" s="9" t="str">
        <f t="shared" si="52"/>
        <v xml:space="preserve"> </v>
      </c>
      <c r="M140" s="2" t="str">
        <f>IF(U140=2,K140,IF(W140=2,K140-SUM(M$8:M139),IF(X140=2,K140-SUM(M$8:M139),IF(X139=2,1-SUM(M$8:M139)," "))))</f>
        <v xml:space="preserve"> </v>
      </c>
      <c r="N140" s="1" t="str">
        <f t="shared" si="53"/>
        <v xml:space="preserve"> </v>
      </c>
      <c r="P140" s="3" t="str">
        <f>IF(O140="Plus",$K140,IF(O140="Basis",$K140-SUM(P$8:P139),IF(O140="Breedte",$K140-SUM(P$8:P139),IF(O139="Breedte",1-SUM(P$8:P139)," "))))</f>
        <v xml:space="preserve"> </v>
      </c>
      <c r="Q140" s="57" t="str">
        <f t="shared" si="68"/>
        <v/>
      </c>
      <c r="R140" s="93" t="e">
        <f t="shared" si="67"/>
        <v>#REF!</v>
      </c>
      <c r="S140" s="12">
        <f t="shared" si="54"/>
        <v>-62</v>
      </c>
      <c r="T140" s="18">
        <f t="shared" si="55"/>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6"/>
        <v>1</v>
      </c>
      <c r="Z140" s="12">
        <f t="shared" si="57"/>
        <v>1</v>
      </c>
      <c r="AA140" s="12">
        <f t="shared" si="58"/>
        <v>1</v>
      </c>
      <c r="AB140" s="12">
        <f t="shared" si="59"/>
        <v>1</v>
      </c>
      <c r="AD140" s="12">
        <f t="shared" si="60"/>
        <v>-62</v>
      </c>
      <c r="AE140" s="18">
        <f t="shared" si="61"/>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2"/>
        <v>1</v>
      </c>
      <c r="AK140" s="12">
        <f t="shared" si="63"/>
        <v>1</v>
      </c>
      <c r="AL140" s="12">
        <f t="shared" si="64"/>
        <v>1</v>
      </c>
      <c r="AM140" s="12">
        <f t="shared" si="65"/>
        <v>1</v>
      </c>
    </row>
    <row r="141" spans="1:39" ht="12" customHeight="1" x14ac:dyDescent="0.15">
      <c r="A141" s="5">
        <f t="shared" si="50"/>
        <v>0</v>
      </c>
      <c r="B141" s="5">
        <f t="shared" si="51"/>
        <v>0</v>
      </c>
      <c r="C141" s="14">
        <f t="shared" si="66"/>
        <v>-63</v>
      </c>
      <c r="F141" s="120" t="e">
        <f>VLOOKUP(C141,Blad1!$A:$B,3,0)</f>
        <v>#REF!</v>
      </c>
      <c r="G141" s="65" t="str">
        <f t="shared" si="48"/>
        <v/>
      </c>
      <c r="H141" s="4" t="str">
        <f>IF(G141="I",$K141,IF(G141="II",$K141-SUM(H$8:H140),IF(G141="III",$K141-SUM(H$8:H140),IF(G141="IV",$K141-SUM(H$8:H140),IF(G141="V",1-SUM(H$8:H140)," ")))))</f>
        <v xml:space="preserve"> </v>
      </c>
      <c r="I141" s="66" t="str">
        <f t="shared" si="49"/>
        <v/>
      </c>
      <c r="J141" s="43" t="str">
        <f>IF(I141="A",$K141,IF(I141="B",$K141-SUM(J$8:J140),IF(I141="C",$K141-SUM(J$8:J140),IF(I141="D",$K141-SUM(J$8:J140),IF(I141="E",1-SUM(J$8:J140)," ")))))</f>
        <v xml:space="preserve"> </v>
      </c>
      <c r="K141" s="1">
        <f>IF(C$4=0,0,(SUM(D$8:D141)/C$4))</f>
        <v>0</v>
      </c>
      <c r="L141" s="9" t="str">
        <f t="shared" si="52"/>
        <v xml:space="preserve"> </v>
      </c>
      <c r="M141" s="2" t="str">
        <f>IF(U141=2,K141,IF(W141=2,K141-SUM(M$8:M140),IF(X141=2,K141-SUM(M$8:M140),IF(X140=2,1-SUM(M$8:M140)," "))))</f>
        <v xml:space="preserve"> </v>
      </c>
      <c r="N141" s="1" t="str">
        <f t="shared" si="53"/>
        <v xml:space="preserve"> </v>
      </c>
      <c r="P141" s="3" t="str">
        <f>IF(O141="Plus",$K141,IF(O141="Basis",$K141-SUM(P$8:P140),IF(O141="Breedte",$K141-SUM(P$8:P140),IF(O140="Breedte",1-SUM(P$8:P140)," "))))</f>
        <v xml:space="preserve"> </v>
      </c>
      <c r="Q141" s="57" t="str">
        <f t="shared" si="68"/>
        <v/>
      </c>
      <c r="R141" s="93" t="e">
        <f t="shared" si="67"/>
        <v>#REF!</v>
      </c>
      <c r="S141" s="12">
        <f t="shared" si="54"/>
        <v>-63</v>
      </c>
      <c r="T141" s="18">
        <f t="shared" si="55"/>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6"/>
        <v>1</v>
      </c>
      <c r="Z141" s="12">
        <f t="shared" si="57"/>
        <v>1</v>
      </c>
      <c r="AA141" s="12">
        <f t="shared" si="58"/>
        <v>1</v>
      </c>
      <c r="AB141" s="12">
        <f t="shared" si="59"/>
        <v>1</v>
      </c>
      <c r="AD141" s="12">
        <f t="shared" si="60"/>
        <v>-63</v>
      </c>
      <c r="AE141" s="18">
        <f t="shared" si="61"/>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2"/>
        <v>1</v>
      </c>
      <c r="AK141" s="12">
        <f t="shared" si="63"/>
        <v>1</v>
      </c>
      <c r="AL141" s="12">
        <f t="shared" si="64"/>
        <v>1</v>
      </c>
      <c r="AM141" s="12">
        <f t="shared" si="65"/>
        <v>1</v>
      </c>
    </row>
    <row r="142" spans="1:39" ht="12" customHeight="1" x14ac:dyDescent="0.15">
      <c r="A142" s="5">
        <f t="shared" si="50"/>
        <v>0</v>
      </c>
      <c r="B142" s="5">
        <f t="shared" si="51"/>
        <v>0</v>
      </c>
      <c r="C142" s="14">
        <f t="shared" si="66"/>
        <v>-64</v>
      </c>
      <c r="F142" s="120">
        <f>VLOOKUP(C142,Blad1!$A:$B,2,0)</f>
        <v>135</v>
      </c>
      <c r="G142" s="65" t="str">
        <f t="shared" si="48"/>
        <v/>
      </c>
      <c r="H142" s="4" t="str">
        <f>IF(G142="I",$K142,IF(G142="II",$K142-SUM(H$8:H141),IF(G142="III",$K142-SUM(H$8:H141),IF(G142="IV",$K142-SUM(H$8:H141),IF(G142="V",1-SUM(H$8:H141)," ")))))</f>
        <v xml:space="preserve"> </v>
      </c>
      <c r="I142" s="66" t="str">
        <f t="shared" si="49"/>
        <v/>
      </c>
      <c r="J142" s="43" t="str">
        <f>IF(I142="A",$K142,IF(I142="B",$K142-SUM(J$8:J141),IF(I142="C",$K142-SUM(J$8:J141),IF(I142="D",$K142-SUM(J$8:J141),IF(I142="E",1-SUM(J$8:J141)," ")))))</f>
        <v xml:space="preserve"> </v>
      </c>
      <c r="K142" s="1">
        <f>IF(C$4=0,0,(SUM(D$8:D142)/C$4))</f>
        <v>0</v>
      </c>
      <c r="L142" s="9" t="str">
        <f t="shared" si="52"/>
        <v xml:space="preserve"> </v>
      </c>
      <c r="M142" s="2" t="str">
        <f>IF(U142=2,K142,IF(W142=2,K142-SUM(M$8:M141),IF(X142=2,K142-SUM(M$8:M141),IF(X141=2,1-SUM(M$8:M141)," "))))</f>
        <v xml:space="preserve"> </v>
      </c>
      <c r="N142" s="1" t="str">
        <f t="shared" si="53"/>
        <v xml:space="preserve"> </v>
      </c>
      <c r="P142" s="3" t="str">
        <f>IF(O142="Plus",$K142,IF(O142="Basis",$K142-SUM(P$8:P141),IF(O142="Breedte",$K142-SUM(P$8:P141),IF(O141="Breedte",1-SUM(P$8:P141)," "))))</f>
        <v xml:space="preserve"> </v>
      </c>
      <c r="Q142" s="57" t="str">
        <f t="shared" si="68"/>
        <v/>
      </c>
      <c r="R142" s="93">
        <f t="shared" si="67"/>
        <v>135</v>
      </c>
      <c r="S142" s="12">
        <f t="shared" si="54"/>
        <v>-64</v>
      </c>
      <c r="T142" s="18">
        <f t="shared" si="55"/>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6"/>
        <v>1</v>
      </c>
      <c r="Z142" s="12">
        <f t="shared" si="57"/>
        <v>1</v>
      </c>
      <c r="AA142" s="12">
        <f t="shared" si="58"/>
        <v>1</v>
      </c>
      <c r="AB142" s="12">
        <f t="shared" si="59"/>
        <v>1</v>
      </c>
      <c r="AD142" s="12">
        <f t="shared" si="60"/>
        <v>-64</v>
      </c>
      <c r="AE142" s="18">
        <f t="shared" si="61"/>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2"/>
        <v>1</v>
      </c>
      <c r="AK142" s="12">
        <f t="shared" si="63"/>
        <v>1</v>
      </c>
      <c r="AL142" s="12">
        <f t="shared" si="64"/>
        <v>1</v>
      </c>
      <c r="AM142" s="12">
        <f t="shared" si="65"/>
        <v>1</v>
      </c>
    </row>
    <row r="143" spans="1:39" ht="12" customHeight="1" x14ac:dyDescent="0.15">
      <c r="A143" s="5">
        <f t="shared" si="50"/>
        <v>0</v>
      </c>
      <c r="B143" s="5">
        <f t="shared" si="51"/>
        <v>0</v>
      </c>
      <c r="C143" s="14">
        <f t="shared" si="66"/>
        <v>-65</v>
      </c>
      <c r="F143" s="120">
        <f>VLOOKUP(C143,Blad1!$A:$B,2,0)</f>
        <v>134</v>
      </c>
      <c r="G143" s="65" t="str">
        <f t="shared" si="48"/>
        <v/>
      </c>
      <c r="H143" s="4" t="str">
        <f>IF(G143="I",$K143,IF(G143="II",$K143-SUM(H$8:H142),IF(G143="III",$K143-SUM(H$8:H142),IF(G143="IV",$K143-SUM(H$8:H142),IF(G143="V",1-SUM(H$8:H142)," ")))))</f>
        <v xml:space="preserve"> </v>
      </c>
      <c r="I143" s="66" t="str">
        <f t="shared" si="49"/>
        <v/>
      </c>
      <c r="J143" s="43" t="str">
        <f>IF(I143="A",$K143,IF(I143="B",$K143-SUM(J$8:J142),IF(I143="C",$K143-SUM(J$8:J142),IF(I143="D",$K143-SUM(J$8:J142),IF(I143="E",1-SUM(J$8:J142)," ")))))</f>
        <v xml:space="preserve"> </v>
      </c>
      <c r="K143" s="1">
        <f>IF(C$4=0,0,(SUM(D$8:D143)/C$4))</f>
        <v>0</v>
      </c>
      <c r="L143" s="9" t="str">
        <f t="shared" si="52"/>
        <v xml:space="preserve"> </v>
      </c>
      <c r="M143" s="2" t="str">
        <f>IF(U143=2,K143,IF(W143=2,K143-SUM(M$8:M142),IF(X143=2,K143-SUM(M$8:M142),IF(X142=2,1-SUM(M$8:M142)," "))))</f>
        <v xml:space="preserve"> </v>
      </c>
      <c r="N143" s="1" t="str">
        <f t="shared" si="53"/>
        <v xml:space="preserve"> </v>
      </c>
      <c r="P143" s="3" t="str">
        <f>IF(O143="Plus",$K143,IF(O143="Basis",$K143-SUM(P$8:P142),IF(O143="Breedte",$K143-SUM(P$8:P142),IF(O142="Breedte",1-SUM(P$8:P142)," "))))</f>
        <v xml:space="preserve"> </v>
      </c>
      <c r="Q143" s="57" t="str">
        <f t="shared" si="68"/>
        <v/>
      </c>
      <c r="R143" s="93">
        <f t="shared" si="67"/>
        <v>134</v>
      </c>
      <c r="S143" s="12">
        <f t="shared" si="54"/>
        <v>-65</v>
      </c>
      <c r="T143" s="18">
        <f t="shared" si="55"/>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6"/>
        <v>1</v>
      </c>
      <c r="Z143" s="12">
        <f t="shared" si="57"/>
        <v>1</v>
      </c>
      <c r="AA143" s="12">
        <f t="shared" si="58"/>
        <v>1</v>
      </c>
      <c r="AB143" s="12">
        <f t="shared" si="59"/>
        <v>1</v>
      </c>
      <c r="AD143" s="12">
        <f t="shared" si="60"/>
        <v>-65</v>
      </c>
      <c r="AE143" s="18">
        <f t="shared" si="61"/>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2"/>
        <v>1</v>
      </c>
      <c r="AK143" s="12">
        <f t="shared" si="63"/>
        <v>1</v>
      </c>
      <c r="AL143" s="12">
        <f t="shared" si="64"/>
        <v>1</v>
      </c>
      <c r="AM143" s="12">
        <f t="shared" si="65"/>
        <v>1</v>
      </c>
    </row>
    <row r="144" spans="1:39" ht="12" customHeight="1" x14ac:dyDescent="0.15">
      <c r="A144" s="5">
        <f t="shared" si="50"/>
        <v>0</v>
      </c>
      <c r="B144" s="5">
        <f t="shared" si="51"/>
        <v>0</v>
      </c>
      <c r="C144" s="14">
        <f t="shared" si="66"/>
        <v>-66</v>
      </c>
      <c r="F144" s="120">
        <f>VLOOKUP(C144,Blad1!$A:$B,2,0)</f>
        <v>133</v>
      </c>
      <c r="G144" s="65" t="str">
        <f t="shared" si="48"/>
        <v/>
      </c>
      <c r="H144" s="4" t="str">
        <f>IF(G144="I",$K144,IF(G144="II",$K144-SUM(H$8:H143),IF(G144="III",$K144-SUM(H$8:H143),IF(G144="IV",$K144-SUM(H$8:H143),IF(G144="V",1-SUM(H$8:H143)," ")))))</f>
        <v xml:space="preserve"> </v>
      </c>
      <c r="I144" s="66" t="str">
        <f t="shared" si="49"/>
        <v/>
      </c>
      <c r="J144" s="43" t="str">
        <f>IF(I144="A",$K144,IF(I144="B",$K144-SUM(J$8:J143),IF(I144="C",$K144-SUM(J$8:J143),IF(I144="D",$K144-SUM(J$8:J143),IF(I144="E",1-SUM(J$8:J143)," ")))))</f>
        <v xml:space="preserve"> </v>
      </c>
      <c r="K144" s="1">
        <f>IF(C$4=0,0,(SUM(D$8:D144)/C$4))</f>
        <v>0</v>
      </c>
      <c r="L144" s="9" t="str">
        <f t="shared" si="52"/>
        <v xml:space="preserve"> </v>
      </c>
      <c r="M144" s="2" t="str">
        <f>IF(U144=2,K144,IF(W144=2,K144-SUM(M$8:M143),IF(X144=2,K144-SUM(M$8:M143),IF(X143=2,1-SUM(M$8:M143)," "))))</f>
        <v xml:space="preserve"> </v>
      </c>
      <c r="N144" s="1" t="str">
        <f t="shared" si="53"/>
        <v xml:space="preserve"> </v>
      </c>
      <c r="P144" s="3" t="str">
        <f>IF(O144="Plus",$K144,IF(O144="Basis",$K144-SUM(P$8:P143),IF(O144="Breedte",$K144-SUM(P$8:P143),IF(O143="Breedte",1-SUM(P$8:P143)," "))))</f>
        <v xml:space="preserve"> </v>
      </c>
      <c r="Q144" s="57" t="str">
        <f t="shared" si="68"/>
        <v/>
      </c>
      <c r="R144" s="93">
        <f t="shared" si="67"/>
        <v>133</v>
      </c>
      <c r="S144" s="12">
        <f t="shared" si="54"/>
        <v>-66</v>
      </c>
      <c r="T144" s="18">
        <f t="shared" si="55"/>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6"/>
        <v>1</v>
      </c>
      <c r="Z144" s="12">
        <f t="shared" si="57"/>
        <v>1</v>
      </c>
      <c r="AA144" s="12">
        <f t="shared" si="58"/>
        <v>1</v>
      </c>
      <c r="AB144" s="12">
        <f t="shared" si="59"/>
        <v>1</v>
      </c>
      <c r="AD144" s="12">
        <f t="shared" si="60"/>
        <v>-66</v>
      </c>
      <c r="AE144" s="18">
        <f t="shared" si="61"/>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2"/>
        <v>1</v>
      </c>
      <c r="AK144" s="12">
        <f t="shared" si="63"/>
        <v>1</v>
      </c>
      <c r="AL144" s="12">
        <f t="shared" si="64"/>
        <v>1</v>
      </c>
      <c r="AM144" s="12">
        <f t="shared" si="65"/>
        <v>1</v>
      </c>
    </row>
    <row r="145" spans="1:39" ht="12" customHeight="1" x14ac:dyDescent="0.15">
      <c r="A145" s="5">
        <f t="shared" si="50"/>
        <v>0</v>
      </c>
      <c r="B145" s="5">
        <f t="shared" si="51"/>
        <v>0</v>
      </c>
      <c r="C145" s="14">
        <f t="shared" si="66"/>
        <v>-67</v>
      </c>
      <c r="F145" s="120">
        <f>VLOOKUP(C145,Blad1!$A:$B,2,0)</f>
        <v>132</v>
      </c>
      <c r="G145" s="65" t="str">
        <f t="shared" si="48"/>
        <v/>
      </c>
      <c r="H145" s="4" t="str">
        <f>IF(G145="I",$K145,IF(G145="II",$K145-SUM(H$8:H144),IF(G145="III",$K145-SUM(H$8:H144),IF(G145="IV",$K145-SUM(H$8:H144),IF(G145="V",1-SUM(H$8:H144)," ")))))</f>
        <v xml:space="preserve"> </v>
      </c>
      <c r="I145" s="66" t="str">
        <f t="shared" si="49"/>
        <v/>
      </c>
      <c r="J145" s="43" t="str">
        <f>IF(I145="A",$K145,IF(I145="B",$K145-SUM(J$8:J144),IF(I145="C",$K145-SUM(J$8:J144),IF(I145="D",$K145-SUM(J$8:J144),IF(I145="E",1-SUM(J$8:J144)," ")))))</f>
        <v xml:space="preserve"> </v>
      </c>
      <c r="K145" s="1">
        <f>IF(C$4=0,0,(SUM(D$8:D145)/C$4))</f>
        <v>0</v>
      </c>
      <c r="L145" s="9" t="str">
        <f t="shared" si="52"/>
        <v xml:space="preserve"> </v>
      </c>
      <c r="M145" s="2" t="str">
        <f>IF(U145=2,K145,IF(W145=2,K145-SUM(M$8:M144),IF(X145=2,K145-SUM(M$8:M144),IF(X144=2,1-SUM(M$8:M144)," "))))</f>
        <v xml:space="preserve"> </v>
      </c>
      <c r="N145" s="1" t="str">
        <f t="shared" si="53"/>
        <v xml:space="preserve"> </v>
      </c>
      <c r="P145" s="3" t="str">
        <f>IF(O145="Plus",$K145,IF(O145="Basis",$K145-SUM(P$8:P144),IF(O145="Breedte",$K145-SUM(P$8:P144),IF(O144="Breedte",1-SUM(P$8:P144)," "))))</f>
        <v xml:space="preserve"> </v>
      </c>
      <c r="Q145" s="57" t="str">
        <f t="shared" si="68"/>
        <v/>
      </c>
      <c r="R145" s="93">
        <f t="shared" si="67"/>
        <v>132</v>
      </c>
      <c r="S145" s="12">
        <f t="shared" si="54"/>
        <v>-67</v>
      </c>
      <c r="T145" s="18">
        <f t="shared" si="55"/>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6"/>
        <v>1</v>
      </c>
      <c r="Z145" s="12">
        <f t="shared" si="57"/>
        <v>1</v>
      </c>
      <c r="AA145" s="12">
        <f t="shared" si="58"/>
        <v>1</v>
      </c>
      <c r="AB145" s="12">
        <f t="shared" si="59"/>
        <v>1</v>
      </c>
      <c r="AD145" s="12">
        <f t="shared" si="60"/>
        <v>-67</v>
      </c>
      <c r="AE145" s="18">
        <f t="shared" si="61"/>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2"/>
        <v>1</v>
      </c>
      <c r="AK145" s="12">
        <f t="shared" si="63"/>
        <v>1</v>
      </c>
      <c r="AL145" s="12">
        <f t="shared" si="64"/>
        <v>1</v>
      </c>
      <c r="AM145" s="12">
        <f t="shared" si="65"/>
        <v>1</v>
      </c>
    </row>
    <row r="146" spans="1:39" ht="12" customHeight="1" x14ac:dyDescent="0.15">
      <c r="A146" s="5">
        <f t="shared" si="50"/>
        <v>0</v>
      </c>
      <c r="B146" s="5">
        <f t="shared" si="51"/>
        <v>0</v>
      </c>
      <c r="C146" s="14">
        <f t="shared" si="66"/>
        <v>-68</v>
      </c>
      <c r="F146" s="120">
        <f>VLOOKUP(C146,Blad1!$A:$B,2,0)</f>
        <v>131</v>
      </c>
      <c r="G146" s="65" t="str">
        <f t="shared" si="48"/>
        <v/>
      </c>
      <c r="H146" s="4" t="str">
        <f>IF(G146="I",$K146,IF(G146="II",$K146-SUM(H$8:H145),IF(G146="III",$K146-SUM(H$8:H145),IF(G146="IV",$K146-SUM(H$8:H145),IF(G146="V",1-SUM(H$8:H145)," ")))))</f>
        <v xml:space="preserve"> </v>
      </c>
      <c r="I146" s="66" t="str">
        <f t="shared" si="49"/>
        <v/>
      </c>
      <c r="J146" s="43" t="str">
        <f>IF(I146="A",$K146,IF(I146="B",$K146-SUM(J$8:J145),IF(I146="C",$K146-SUM(J$8:J145),IF(I146="D",$K146-SUM(J$8:J145),IF(I146="E",1-SUM(J$8:J145)," ")))))</f>
        <v xml:space="preserve"> </v>
      </c>
      <c r="K146" s="1">
        <f>IF(C$4=0,0,(SUM(D$8:D146)/C$4))</f>
        <v>0</v>
      </c>
      <c r="L146" s="9" t="str">
        <f t="shared" si="52"/>
        <v xml:space="preserve"> </v>
      </c>
      <c r="M146" s="2" t="str">
        <f>IF(U146=2,K146,IF(W146=2,K146-SUM(M$8:M145),IF(X146=2,K146-SUM(M$8:M145),IF(X145=2,1-SUM(M$8:M145)," "))))</f>
        <v xml:space="preserve"> </v>
      </c>
      <c r="N146" s="1" t="str">
        <f t="shared" si="53"/>
        <v xml:space="preserve"> </v>
      </c>
      <c r="P146" s="3" t="str">
        <f>IF(O146="Plus",$K146,IF(O146="Basis",$K146-SUM(P$8:P145),IF(O146="Breedte",$K146-SUM(P$8:P145),IF(O145="Breedte",1-SUM(P$8:P145)," "))))</f>
        <v xml:space="preserve"> </v>
      </c>
      <c r="Q146" s="57" t="str">
        <f t="shared" si="68"/>
        <v/>
      </c>
      <c r="R146" s="93">
        <f t="shared" si="67"/>
        <v>131</v>
      </c>
      <c r="S146" s="12">
        <f t="shared" si="54"/>
        <v>-68</v>
      </c>
      <c r="T146" s="18">
        <f t="shared" si="55"/>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6"/>
        <v>1</v>
      </c>
      <c r="Z146" s="12">
        <f t="shared" si="57"/>
        <v>1</v>
      </c>
      <c r="AA146" s="12">
        <f t="shared" si="58"/>
        <v>1</v>
      </c>
      <c r="AB146" s="12">
        <f t="shared" si="59"/>
        <v>1</v>
      </c>
      <c r="AD146" s="12">
        <f t="shared" si="60"/>
        <v>-68</v>
      </c>
      <c r="AE146" s="18">
        <f t="shared" si="61"/>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2"/>
        <v>1</v>
      </c>
      <c r="AK146" s="12">
        <f t="shared" si="63"/>
        <v>1</v>
      </c>
      <c r="AL146" s="12">
        <f t="shared" si="64"/>
        <v>1</v>
      </c>
      <c r="AM146" s="12">
        <f t="shared" si="65"/>
        <v>1</v>
      </c>
    </row>
    <row r="147" spans="1:39" ht="12" customHeight="1" x14ac:dyDescent="0.15">
      <c r="A147" s="5">
        <f t="shared" si="50"/>
        <v>0</v>
      </c>
      <c r="B147" s="5">
        <f t="shared" si="51"/>
        <v>0</v>
      </c>
      <c r="C147" s="14">
        <f t="shared" si="66"/>
        <v>-69</v>
      </c>
      <c r="F147" s="120">
        <f>VLOOKUP(C147,Blad1!$A:$B,2,0)</f>
        <v>130</v>
      </c>
      <c r="G147" s="65" t="str">
        <f t="shared" si="48"/>
        <v/>
      </c>
      <c r="H147" s="4" t="str">
        <f>IF(G147="I",$K147,IF(G147="II",$K147-SUM(H$8:H146),IF(G147="III",$K147-SUM(H$8:H146),IF(G147="IV",$K147-SUM(H$8:H146),IF(G147="V",1-SUM(H$8:H146)," ")))))</f>
        <v xml:space="preserve"> </v>
      </c>
      <c r="I147" s="66" t="str">
        <f t="shared" si="49"/>
        <v/>
      </c>
      <c r="J147" s="43" t="str">
        <f>IF(I147="A",$K147,IF(I147="B",$K147-SUM(J$8:J146),IF(I147="C",$K147-SUM(J$8:J146),IF(I147="D",$K147-SUM(J$8:J146),IF(I147="E",1-SUM(J$8:J146)," ")))))</f>
        <v xml:space="preserve"> </v>
      </c>
      <c r="K147" s="1">
        <f>IF(C$4=0,0,(SUM(D$8:D147)/C$4))</f>
        <v>0</v>
      </c>
      <c r="L147" s="9" t="str">
        <f t="shared" si="52"/>
        <v xml:space="preserve"> </v>
      </c>
      <c r="M147" s="2" t="str">
        <f>IF(U147=2,K147,IF(W147=2,K147-SUM(M$8:M146),IF(X147=2,K147-SUM(M$8:M146),IF(X146=2,1-SUM(M$8:M146)," "))))</f>
        <v xml:space="preserve"> </v>
      </c>
      <c r="N147" s="1" t="str">
        <f t="shared" si="53"/>
        <v xml:space="preserve"> </v>
      </c>
      <c r="P147" s="3" t="str">
        <f>IF(O147="Plus",$K147,IF(O147="Basis",$K147-SUM(P$8:P146),IF(O147="Breedte",$K147-SUM(P$8:P146),IF(O146="Breedte",1-SUM(P$8:P146)," "))))</f>
        <v xml:space="preserve"> </v>
      </c>
      <c r="Q147" s="57" t="str">
        <f t="shared" si="68"/>
        <v/>
      </c>
      <c r="R147" s="93">
        <f t="shared" si="67"/>
        <v>130</v>
      </c>
      <c r="S147" s="12">
        <f t="shared" si="54"/>
        <v>-69</v>
      </c>
      <c r="T147" s="18">
        <f t="shared" si="55"/>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6"/>
        <v>1</v>
      </c>
      <c r="Z147" s="12">
        <f t="shared" si="57"/>
        <v>1</v>
      </c>
      <c r="AA147" s="12">
        <f t="shared" si="58"/>
        <v>1</v>
      </c>
      <c r="AB147" s="12">
        <f t="shared" si="59"/>
        <v>1</v>
      </c>
      <c r="AD147" s="12">
        <f t="shared" si="60"/>
        <v>-69</v>
      </c>
      <c r="AE147" s="18">
        <f t="shared" si="61"/>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2"/>
        <v>1</v>
      </c>
      <c r="AK147" s="12">
        <f t="shared" si="63"/>
        <v>1</v>
      </c>
      <c r="AL147" s="12">
        <f t="shared" si="64"/>
        <v>1</v>
      </c>
      <c r="AM147" s="12">
        <f t="shared" si="65"/>
        <v>1</v>
      </c>
    </row>
    <row r="148" spans="1:39" ht="12" customHeight="1" x14ac:dyDescent="0.15">
      <c r="A148" s="5">
        <f t="shared" si="50"/>
        <v>0</v>
      </c>
      <c r="B148" s="5">
        <f t="shared" si="51"/>
        <v>0</v>
      </c>
      <c r="C148" s="14">
        <f t="shared" si="66"/>
        <v>-70</v>
      </c>
      <c r="F148" s="120">
        <f>VLOOKUP(C148,Blad1!$A:$B,2,0)</f>
        <v>129</v>
      </c>
      <c r="G148" s="65" t="str">
        <f t="shared" si="48"/>
        <v/>
      </c>
      <c r="H148" s="4" t="str">
        <f>IF(G148="I",$K148,IF(G148="II",$K148-SUM(H$8:H147),IF(G148="III",$K148-SUM(H$8:H147),IF(G148="IV",$K148-SUM(H$8:H147),IF(G148="V",1-SUM(H$8:H147)," ")))))</f>
        <v xml:space="preserve"> </v>
      </c>
      <c r="I148" s="66" t="str">
        <f t="shared" si="49"/>
        <v/>
      </c>
      <c r="J148" s="43" t="str">
        <f>IF(I148="A",$K148,IF(I148="B",$K148-SUM(J$8:J147),IF(I148="C",$K148-SUM(J$8:J147),IF(I148="D",$K148-SUM(J$8:J147),IF(I148="E",1-SUM(J$8:J147)," ")))))</f>
        <v xml:space="preserve"> </v>
      </c>
      <c r="K148" s="1">
        <f>IF(C$4=0,0,(SUM(D$8:D148)/C$4))</f>
        <v>0</v>
      </c>
      <c r="L148" s="9" t="str">
        <f t="shared" si="52"/>
        <v xml:space="preserve"> </v>
      </c>
      <c r="M148" s="2" t="str">
        <f>IF(U148=2,K148,IF(W148=2,K148-SUM(M$8:M147),IF(X148=2,K148-SUM(M$8:M147),IF(X147=2,1-SUM(M$8:M147)," "))))</f>
        <v xml:space="preserve"> </v>
      </c>
      <c r="N148" s="1" t="str">
        <f t="shared" si="53"/>
        <v xml:space="preserve"> </v>
      </c>
      <c r="P148" s="3" t="str">
        <f>IF(O148="Plus",$K148,IF(O148="Basis",$K148-SUM(P$8:P147),IF(O148="Breedte",$K148-SUM(P$8:P147),IF(O147="Breedte",1-SUM(P$8:P147)," "))))</f>
        <v xml:space="preserve"> </v>
      </c>
      <c r="Q148" s="57" t="str">
        <f t="shared" si="68"/>
        <v/>
      </c>
      <c r="R148" s="93">
        <f t="shared" si="67"/>
        <v>129</v>
      </c>
      <c r="S148" s="12">
        <f t="shared" si="54"/>
        <v>-70</v>
      </c>
      <c r="T148" s="18">
        <f t="shared" si="55"/>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6"/>
        <v>1</v>
      </c>
      <c r="Z148" s="12">
        <f t="shared" si="57"/>
        <v>1</v>
      </c>
      <c r="AA148" s="12">
        <f t="shared" si="58"/>
        <v>1</v>
      </c>
      <c r="AB148" s="12">
        <f t="shared" si="59"/>
        <v>1</v>
      </c>
      <c r="AD148" s="12">
        <f t="shared" si="60"/>
        <v>-70</v>
      </c>
      <c r="AE148" s="18">
        <f t="shared" si="61"/>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2"/>
        <v>1</v>
      </c>
      <c r="AK148" s="12">
        <f t="shared" si="63"/>
        <v>1</v>
      </c>
      <c r="AL148" s="12">
        <f t="shared" si="64"/>
        <v>1</v>
      </c>
      <c r="AM148" s="12">
        <f t="shared" si="65"/>
        <v>1</v>
      </c>
    </row>
    <row r="149" spans="1:39" ht="12" customHeight="1" x14ac:dyDescent="0.15">
      <c r="A149" s="5">
        <f t="shared" si="50"/>
        <v>0</v>
      </c>
      <c r="B149" s="5">
        <f t="shared" si="51"/>
        <v>0</v>
      </c>
      <c r="C149" s="14">
        <f t="shared" si="66"/>
        <v>-71</v>
      </c>
      <c r="F149" s="120">
        <f>VLOOKUP(C149,Blad1!$A:$B,2,0)</f>
        <v>128</v>
      </c>
      <c r="G149" s="65" t="str">
        <f t="shared" si="48"/>
        <v/>
      </c>
      <c r="H149" s="4" t="str">
        <f>IF(G149="I",$K149,IF(G149="II",$K149-SUM(H$8:H148),IF(G149="III",$K149-SUM(H$8:H148),IF(G149="IV",$K149-SUM(H$8:H148),IF(G149="V",1-SUM(H$8:H148)," ")))))</f>
        <v xml:space="preserve"> </v>
      </c>
      <c r="I149" s="66" t="str">
        <f t="shared" si="49"/>
        <v/>
      </c>
      <c r="J149" s="43" t="str">
        <f>IF(I149="A",$K149,IF(I149="B",$K149-SUM(J$8:J148),IF(I149="C",$K149-SUM(J$8:J148),IF(I149="D",$K149-SUM(J$8:J148),IF(I149="E",1-SUM(J$8:J148)," ")))))</f>
        <v xml:space="preserve"> </v>
      </c>
      <c r="K149" s="1">
        <f>IF(C$4=0,0,(SUM(D$8:D149)/C$4))</f>
        <v>0</v>
      </c>
      <c r="L149" s="9" t="str">
        <f t="shared" si="52"/>
        <v xml:space="preserve"> </v>
      </c>
      <c r="M149" s="2" t="str">
        <f>IF(U149=2,K149,IF(W149=2,K149-SUM(M$8:M148),IF(X149=2,K149-SUM(M$8:M148),IF(X148=2,1-SUM(M$8:M148)," "))))</f>
        <v xml:space="preserve"> </v>
      </c>
      <c r="N149" s="1" t="str">
        <f t="shared" si="53"/>
        <v xml:space="preserve"> </v>
      </c>
      <c r="P149" s="3" t="str">
        <f>IF(O149="Plus",$K149,IF(O149="Basis",$K149-SUM(P$8:P148),IF(O149="Breedte",$K149-SUM(P$8:P148),IF(O148="Breedte",1-SUM(P$8:P148)," "))))</f>
        <v xml:space="preserve"> </v>
      </c>
      <c r="Q149" s="57" t="str">
        <f t="shared" si="68"/>
        <v/>
      </c>
      <c r="R149" s="93">
        <f t="shared" si="67"/>
        <v>128</v>
      </c>
      <c r="S149" s="12">
        <f t="shared" si="54"/>
        <v>-71</v>
      </c>
      <c r="T149" s="18">
        <f t="shared" si="55"/>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6"/>
        <v>1</v>
      </c>
      <c r="Z149" s="12">
        <f t="shared" si="57"/>
        <v>1</v>
      </c>
      <c r="AA149" s="12">
        <f t="shared" si="58"/>
        <v>1</v>
      </c>
      <c r="AB149" s="12">
        <f t="shared" si="59"/>
        <v>1</v>
      </c>
      <c r="AD149" s="12">
        <f t="shared" si="60"/>
        <v>-71</v>
      </c>
      <c r="AE149" s="18">
        <f t="shared" si="61"/>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2"/>
        <v>1</v>
      </c>
      <c r="AK149" s="12">
        <f t="shared" si="63"/>
        <v>1</v>
      </c>
      <c r="AL149" s="12">
        <f t="shared" si="64"/>
        <v>1</v>
      </c>
      <c r="AM149" s="12">
        <f t="shared" si="65"/>
        <v>1</v>
      </c>
    </row>
    <row r="150" spans="1:39" ht="12" customHeight="1" x14ac:dyDescent="0.15">
      <c r="A150" s="5">
        <f t="shared" si="50"/>
        <v>0</v>
      </c>
      <c r="B150" s="5">
        <f t="shared" si="51"/>
        <v>0</v>
      </c>
      <c r="C150" s="14">
        <f t="shared" si="66"/>
        <v>-72</v>
      </c>
      <c r="F150" s="120">
        <f>VLOOKUP(C150,Blad1!$A:$B,2,0)</f>
        <v>127</v>
      </c>
      <c r="G150" s="65" t="str">
        <f t="shared" si="48"/>
        <v/>
      </c>
      <c r="H150" s="4" t="str">
        <f>IF(G150="I",$K150,IF(G150="II",$K150-SUM(H$8:H149),IF(G150="III",$K150-SUM(H$8:H149),IF(G150="IV",$K150-SUM(H$8:H149),IF(G150="V",1-SUM(H$8:H149)," ")))))</f>
        <v xml:space="preserve"> </v>
      </c>
      <c r="I150" s="66" t="str">
        <f t="shared" si="49"/>
        <v/>
      </c>
      <c r="J150" s="43" t="str">
        <f>IF(I150="A",$K150,IF(I150="B",$K150-SUM(J$8:J149),IF(I150="C",$K150-SUM(J$8:J149),IF(I150="D",$K150-SUM(J$8:J149),IF(I150="E",1-SUM(J$8:J149)," ")))))</f>
        <v xml:space="preserve"> </v>
      </c>
      <c r="K150" s="1">
        <f>IF(C$4=0,0,(SUM(D$8:D150)/C$4))</f>
        <v>0</v>
      </c>
      <c r="L150" s="9" t="str">
        <f t="shared" si="52"/>
        <v xml:space="preserve"> </v>
      </c>
      <c r="M150" s="2" t="str">
        <f>IF(U150=2,K150,IF(W150=2,K150-SUM(M$8:M149),IF(X150=2,K150-SUM(M$8:M149),IF(X149=2,1-SUM(M$8:M149)," "))))</f>
        <v xml:space="preserve"> </v>
      </c>
      <c r="N150" s="1" t="str">
        <f t="shared" si="53"/>
        <v xml:space="preserve"> </v>
      </c>
      <c r="P150" s="3" t="str">
        <f>IF(O150="Plus",$K150,IF(O150="Basis",$K150-SUM(P$8:P149),IF(O150="Breedte",$K150-SUM(P$8:P149),IF(O149="Breedte",1-SUM(P$8:P149)," "))))</f>
        <v xml:space="preserve"> </v>
      </c>
      <c r="Q150" s="57" t="str">
        <f t="shared" si="68"/>
        <v/>
      </c>
      <c r="R150" s="93">
        <f t="shared" si="67"/>
        <v>127</v>
      </c>
      <c r="S150" s="12">
        <f t="shared" si="54"/>
        <v>-72</v>
      </c>
      <c r="T150" s="18">
        <f t="shared" si="55"/>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6"/>
        <v>1</v>
      </c>
      <c r="Z150" s="12">
        <f t="shared" si="57"/>
        <v>1</v>
      </c>
      <c r="AA150" s="12">
        <f t="shared" si="58"/>
        <v>1</v>
      </c>
      <c r="AB150" s="12">
        <f t="shared" si="59"/>
        <v>1</v>
      </c>
      <c r="AD150" s="12">
        <f t="shared" si="60"/>
        <v>-72</v>
      </c>
      <c r="AE150" s="18">
        <f t="shared" si="61"/>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2"/>
        <v>1</v>
      </c>
      <c r="AK150" s="12">
        <f t="shared" si="63"/>
        <v>1</v>
      </c>
      <c r="AL150" s="12">
        <f t="shared" si="64"/>
        <v>1</v>
      </c>
      <c r="AM150" s="12">
        <f t="shared" si="65"/>
        <v>1</v>
      </c>
    </row>
    <row r="151" spans="1:39" ht="12" customHeight="1" x14ac:dyDescent="0.15">
      <c r="A151" s="5">
        <f t="shared" si="50"/>
        <v>0</v>
      </c>
      <c r="B151" s="5">
        <f t="shared" si="51"/>
        <v>0</v>
      </c>
      <c r="C151" s="14">
        <f t="shared" si="66"/>
        <v>-73</v>
      </c>
      <c r="F151" s="120">
        <f>VLOOKUP(C151,Blad1!$A:$B,2,0)</f>
        <v>126</v>
      </c>
      <c r="G151" s="65" t="str">
        <f t="shared" si="48"/>
        <v/>
      </c>
      <c r="H151" s="4" t="str">
        <f>IF(G151="I",$K151,IF(G151="II",$K151-SUM(H$8:H150),IF(G151="III",$K151-SUM(H$8:H150),IF(G151="IV",$K151-SUM(H$8:H150),IF(G151="V",1-SUM(H$8:H150)," ")))))</f>
        <v xml:space="preserve"> </v>
      </c>
      <c r="I151" s="66" t="str">
        <f t="shared" si="49"/>
        <v/>
      </c>
      <c r="J151" s="43" t="str">
        <f>IF(I151="A",$K151,IF(I151="B",$K151-SUM(J$8:J150),IF(I151="C",$K151-SUM(J$8:J150),IF(I151="D",$K151-SUM(J$8:J150),IF(I151="E",1-SUM(J$8:J150)," ")))))</f>
        <v xml:space="preserve"> </v>
      </c>
      <c r="K151" s="1">
        <f>IF(C$4=0,0,(SUM(D$8:D151)/C$4))</f>
        <v>0</v>
      </c>
      <c r="L151" s="9" t="str">
        <f t="shared" si="52"/>
        <v xml:space="preserve"> </v>
      </c>
      <c r="M151" s="2" t="str">
        <f>IF(U151=2,K151,IF(W151=2,K151-SUM(M$8:M150),IF(X151=2,K151-SUM(M$8:M150),IF(X150=2,1-SUM(M$8:M150)," "))))</f>
        <v xml:space="preserve"> </v>
      </c>
      <c r="N151" s="1" t="str">
        <f t="shared" si="53"/>
        <v xml:space="preserve"> </v>
      </c>
      <c r="P151" s="3" t="str">
        <f>IF(O151="Plus",$K151,IF(O151="Basis",$K151-SUM(P$8:P150),IF(O151="Breedte",$K151-SUM(P$8:P150),IF(O150="Breedte",1-SUM(P$8:P150)," "))))</f>
        <v xml:space="preserve"> </v>
      </c>
      <c r="Q151" s="57" t="str">
        <f t="shared" si="68"/>
        <v/>
      </c>
      <c r="R151" s="93">
        <f t="shared" si="67"/>
        <v>126</v>
      </c>
      <c r="S151" s="12">
        <f t="shared" si="54"/>
        <v>-73</v>
      </c>
      <c r="T151" s="18">
        <f t="shared" si="55"/>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6"/>
        <v>1</v>
      </c>
      <c r="Z151" s="12">
        <f t="shared" si="57"/>
        <v>1</v>
      </c>
      <c r="AA151" s="12">
        <f t="shared" si="58"/>
        <v>1</v>
      </c>
      <c r="AB151" s="12">
        <f t="shared" si="59"/>
        <v>1</v>
      </c>
      <c r="AD151" s="12">
        <f t="shared" si="60"/>
        <v>-73</v>
      </c>
      <c r="AE151" s="18">
        <f t="shared" si="61"/>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2"/>
        <v>1</v>
      </c>
      <c r="AK151" s="12">
        <f t="shared" si="63"/>
        <v>1</v>
      </c>
      <c r="AL151" s="12">
        <f t="shared" si="64"/>
        <v>1</v>
      </c>
      <c r="AM151" s="12">
        <f t="shared" si="65"/>
        <v>1</v>
      </c>
    </row>
    <row r="152" spans="1:39" ht="12" customHeight="1" x14ac:dyDescent="0.15">
      <c r="A152" s="5">
        <f t="shared" si="50"/>
        <v>0</v>
      </c>
      <c r="B152" s="5">
        <f t="shared" si="51"/>
        <v>0</v>
      </c>
      <c r="C152" s="14">
        <f t="shared" si="66"/>
        <v>-74</v>
      </c>
      <c r="F152" s="120">
        <f>VLOOKUP(C152,Blad1!$A:$B,2,0)</f>
        <v>125</v>
      </c>
      <c r="G152" s="65" t="str">
        <f t="shared" si="48"/>
        <v/>
      </c>
      <c r="H152" s="4" t="str">
        <f>IF(G152="I",$K152,IF(G152="II",$K152-SUM(H$8:H151),IF(G152="III",$K152-SUM(H$8:H151),IF(G152="IV",$K152-SUM(H$8:H151),IF(G152="V",1-SUM(H$8:H151)," ")))))</f>
        <v xml:space="preserve"> </v>
      </c>
      <c r="I152" s="66" t="str">
        <f t="shared" si="49"/>
        <v/>
      </c>
      <c r="J152" s="43" t="str">
        <f>IF(I152="A",$K152,IF(I152="B",$K152-SUM(J$8:J151),IF(I152="C",$K152-SUM(J$8:J151),IF(I152="D",$K152-SUM(J$8:J151),IF(I152="E",1-SUM(J$8:J151)," ")))))</f>
        <v xml:space="preserve"> </v>
      </c>
      <c r="K152" s="1">
        <f>IF(C$4=0,0,(SUM(D$8:D152)/C$4))</f>
        <v>0</v>
      </c>
      <c r="L152" s="9" t="str">
        <f t="shared" si="52"/>
        <v xml:space="preserve"> </v>
      </c>
      <c r="M152" s="2" t="str">
        <f>IF(U152=2,K152,IF(W152=2,K152-SUM(M$8:M151),IF(X152=2,K152-SUM(M$8:M151),IF(X151=2,1-SUM(M$8:M151)," "))))</f>
        <v xml:space="preserve"> </v>
      </c>
      <c r="N152" s="1" t="str">
        <f t="shared" si="53"/>
        <v xml:space="preserve"> </v>
      </c>
      <c r="P152" s="3" t="str">
        <f>IF(O152="Plus",$K152,IF(O152="Basis",$K152-SUM(P$8:P151),IF(O152="Breedte",$K152-SUM(P$8:P151),IF(O151="Breedte",1-SUM(P$8:P151)," "))))</f>
        <v xml:space="preserve"> </v>
      </c>
      <c r="Q152" s="57" t="str">
        <f t="shared" si="68"/>
        <v/>
      </c>
      <c r="R152" s="93">
        <f t="shared" si="67"/>
        <v>125</v>
      </c>
      <c r="S152" s="12">
        <f t="shared" si="54"/>
        <v>-74</v>
      </c>
      <c r="T152" s="18">
        <f t="shared" si="55"/>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6"/>
        <v>1</v>
      </c>
      <c r="Z152" s="12">
        <f t="shared" si="57"/>
        <v>1</v>
      </c>
      <c r="AA152" s="12">
        <f t="shared" si="58"/>
        <v>1</v>
      </c>
      <c r="AB152" s="12">
        <f t="shared" si="59"/>
        <v>1</v>
      </c>
      <c r="AD152" s="12">
        <f t="shared" si="60"/>
        <v>-74</v>
      </c>
      <c r="AE152" s="18">
        <f t="shared" si="61"/>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2"/>
        <v>1</v>
      </c>
      <c r="AK152" s="12">
        <f t="shared" si="63"/>
        <v>1</v>
      </c>
      <c r="AL152" s="12">
        <f t="shared" si="64"/>
        <v>1</v>
      </c>
      <c r="AM152" s="12">
        <f t="shared" si="65"/>
        <v>1</v>
      </c>
    </row>
    <row r="153" spans="1:39" ht="12" customHeight="1" x14ac:dyDescent="0.15">
      <c r="A153" s="5">
        <f t="shared" si="50"/>
        <v>0</v>
      </c>
      <c r="B153" s="5">
        <f t="shared" si="51"/>
        <v>0</v>
      </c>
      <c r="C153" s="14">
        <f t="shared" si="66"/>
        <v>-75</v>
      </c>
      <c r="F153" s="120">
        <f>VLOOKUP(C153,Blad1!$A:$B,2,0)</f>
        <v>124</v>
      </c>
      <c r="G153" s="65" t="str">
        <f t="shared" si="48"/>
        <v/>
      </c>
      <c r="H153" s="4" t="str">
        <f>IF(G153="I",$K153,IF(G153="II",$K153-SUM(H$8:H152),IF(G153="III",$K153-SUM(H$8:H152),IF(G153="IV",$K153-SUM(H$8:H152),IF(G153="V",1-SUM(H$8:H152)," ")))))</f>
        <v xml:space="preserve"> </v>
      </c>
      <c r="I153" s="66" t="str">
        <f t="shared" si="49"/>
        <v/>
      </c>
      <c r="J153" s="43" t="str">
        <f>IF(I153="A",$K153,IF(I153="B",$K153-SUM(J$8:J152),IF(I153="C",$K153-SUM(J$8:J152),IF(I153="D",$K153-SUM(J$8:J152),IF(I153="E",1-SUM(J$8:J152)," ")))))</f>
        <v xml:space="preserve"> </v>
      </c>
      <c r="K153" s="1">
        <f>IF(C$4=0,0,(SUM(D$8:D153)/C$4))</f>
        <v>0</v>
      </c>
      <c r="L153" s="9" t="str">
        <f t="shared" si="52"/>
        <v xml:space="preserve"> </v>
      </c>
      <c r="M153" s="2" t="str">
        <f>IF(U153=2,K153,IF(W153=2,K153-SUM(M$8:M152),IF(X153=2,K153-SUM(M$8:M152),IF(X152=2,1-SUM(M$8:M152)," "))))</f>
        <v xml:space="preserve"> </v>
      </c>
      <c r="N153" s="1" t="str">
        <f t="shared" si="53"/>
        <v xml:space="preserve"> </v>
      </c>
      <c r="P153" s="3" t="str">
        <f>IF(O153="Plus",$K153,IF(O153="Basis",$K153-SUM(P$8:P152),IF(O153="Breedte",$K153-SUM(P$8:P152),IF(O152="Breedte",1-SUM(P$8:P152)," "))))</f>
        <v xml:space="preserve"> </v>
      </c>
      <c r="Q153" s="57" t="str">
        <f t="shared" si="68"/>
        <v/>
      </c>
      <c r="R153" s="93">
        <f t="shared" si="67"/>
        <v>124</v>
      </c>
      <c r="S153" s="12">
        <f t="shared" si="54"/>
        <v>-75</v>
      </c>
      <c r="T153" s="18">
        <f t="shared" si="55"/>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6"/>
        <v>1</v>
      </c>
      <c r="Z153" s="12">
        <f t="shared" si="57"/>
        <v>1</v>
      </c>
      <c r="AA153" s="12">
        <f t="shared" si="58"/>
        <v>1</v>
      </c>
      <c r="AB153" s="12">
        <f t="shared" si="59"/>
        <v>1</v>
      </c>
      <c r="AD153" s="12">
        <f t="shared" si="60"/>
        <v>-75</v>
      </c>
      <c r="AE153" s="18">
        <f t="shared" si="61"/>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2"/>
        <v>1</v>
      </c>
      <c r="AK153" s="12">
        <f t="shared" si="63"/>
        <v>1</v>
      </c>
      <c r="AL153" s="12">
        <f t="shared" si="64"/>
        <v>1</v>
      </c>
      <c r="AM153" s="12">
        <f t="shared" si="65"/>
        <v>1</v>
      </c>
    </row>
    <row r="154" spans="1:39" ht="12" customHeight="1" x14ac:dyDescent="0.15">
      <c r="A154" s="5">
        <f t="shared" si="50"/>
        <v>0</v>
      </c>
      <c r="B154" s="5">
        <f t="shared" si="51"/>
        <v>0</v>
      </c>
      <c r="C154" s="14">
        <f t="shared" si="66"/>
        <v>-76</v>
      </c>
      <c r="F154" s="120">
        <f>VLOOKUP(C154,Blad1!$A:$B,2,0)</f>
        <v>123</v>
      </c>
      <c r="G154" s="65" t="str">
        <f t="shared" si="48"/>
        <v/>
      </c>
      <c r="H154" s="4" t="str">
        <f>IF(G154="I",$K154,IF(G154="II",$K154-SUM(H$8:H153),IF(G154="III",$K154-SUM(H$8:H153),IF(G154="IV",$K154-SUM(H$8:H153),IF(G154="V",1-SUM(H$8:H153)," ")))))</f>
        <v xml:space="preserve"> </v>
      </c>
      <c r="I154" s="66" t="str">
        <f t="shared" si="49"/>
        <v/>
      </c>
      <c r="J154" s="43" t="str">
        <f>IF(I154="A",$K154,IF(I154="B",$K154-SUM(J$8:J153),IF(I154="C",$K154-SUM(J$8:J153),IF(I154="D",$K154-SUM(J$8:J153),IF(I154="E",1-SUM(J$8:J153)," ")))))</f>
        <v xml:space="preserve"> </v>
      </c>
      <c r="K154" s="1">
        <f>IF(C$4=0,0,(SUM(D$8:D154)/C$4))</f>
        <v>0</v>
      </c>
      <c r="L154" s="9" t="str">
        <f t="shared" si="52"/>
        <v xml:space="preserve"> </v>
      </c>
      <c r="M154" s="2" t="str">
        <f>IF(U154=2,K154,IF(W154=2,K154-SUM(M$8:M153),IF(X154=2,K154-SUM(M$8:M153),IF(X153=2,1-SUM(M$8:M153)," "))))</f>
        <v xml:space="preserve"> </v>
      </c>
      <c r="N154" s="1" t="str">
        <f t="shared" si="53"/>
        <v xml:space="preserve"> </v>
      </c>
      <c r="P154" s="3" t="str">
        <f>IF(O154="Plus",$K154,IF(O154="Basis",$K154-SUM(P$8:P153),IF(O154="Breedte",$K154-SUM(P$8:P153),IF(O153="Breedte",1-SUM(P$8:P153)," "))))</f>
        <v xml:space="preserve"> </v>
      </c>
      <c r="Q154" s="57" t="str">
        <f t="shared" si="68"/>
        <v/>
      </c>
      <c r="R154" s="93">
        <f t="shared" si="67"/>
        <v>123</v>
      </c>
      <c r="S154" s="12">
        <f t="shared" si="54"/>
        <v>-76</v>
      </c>
      <c r="T154" s="18">
        <f t="shared" si="55"/>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6"/>
        <v>1</v>
      </c>
      <c r="Z154" s="12">
        <f t="shared" si="57"/>
        <v>1</v>
      </c>
      <c r="AA154" s="12">
        <f t="shared" si="58"/>
        <v>1</v>
      </c>
      <c r="AB154" s="12">
        <f t="shared" si="59"/>
        <v>1</v>
      </c>
      <c r="AD154" s="12">
        <f t="shared" si="60"/>
        <v>-76</v>
      </c>
      <c r="AE154" s="18">
        <f t="shared" si="61"/>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2"/>
        <v>1</v>
      </c>
      <c r="AK154" s="12">
        <f t="shared" si="63"/>
        <v>1</v>
      </c>
      <c r="AL154" s="12">
        <f t="shared" si="64"/>
        <v>1</v>
      </c>
      <c r="AM154" s="12">
        <f t="shared" si="65"/>
        <v>1</v>
      </c>
    </row>
    <row r="155" spans="1:39" ht="12" customHeight="1" x14ac:dyDescent="0.15">
      <c r="A155" s="5">
        <f t="shared" si="50"/>
        <v>0</v>
      </c>
      <c r="B155" s="5">
        <f t="shared" si="51"/>
        <v>0</v>
      </c>
      <c r="C155" s="14">
        <f t="shared" si="66"/>
        <v>-77</v>
      </c>
      <c r="F155" s="120">
        <f>VLOOKUP(C155,Blad1!$A:$B,2,0)</f>
        <v>122</v>
      </c>
      <c r="G155" s="65" t="str">
        <f t="shared" si="48"/>
        <v/>
      </c>
      <c r="H155" s="4" t="str">
        <f>IF(G155="I",$K155,IF(G155="II",$K155-SUM(H$8:H154),IF(G155="III",$K155-SUM(H$8:H154),IF(G155="IV",$K155-SUM(H$8:H154),IF(G155="V",1-SUM(H$8:H154)," ")))))</f>
        <v xml:space="preserve"> </v>
      </c>
      <c r="I155" s="66" t="str">
        <f t="shared" si="49"/>
        <v/>
      </c>
      <c r="J155" s="43" t="str">
        <f>IF(I155="A",$K155,IF(I155="B",$K155-SUM(J$8:J154),IF(I155="C",$K155-SUM(J$8:J154),IF(I155="D",$K155-SUM(J$8:J154),IF(I155="E",1-SUM(J$8:J154)," ")))))</f>
        <v xml:space="preserve"> </v>
      </c>
      <c r="K155" s="1">
        <f>IF(C$4=0,0,(SUM(D$8:D155)/C$4))</f>
        <v>0</v>
      </c>
      <c r="L155" s="9" t="str">
        <f t="shared" si="52"/>
        <v xml:space="preserve"> </v>
      </c>
      <c r="M155" s="2" t="str">
        <f>IF(U155=2,K155,IF(W155=2,K155-SUM(M$8:M154),IF(X155=2,K155-SUM(M$8:M154),IF(X154=2,1-SUM(M$8:M154)," "))))</f>
        <v xml:space="preserve"> </v>
      </c>
      <c r="N155" s="1" t="str">
        <f t="shared" si="53"/>
        <v xml:space="preserve"> </v>
      </c>
      <c r="P155" s="3" t="str">
        <f>IF(O155="Plus",$K155,IF(O155="Basis",$K155-SUM(P$8:P154),IF(O155="Breedte",$K155-SUM(P$8:P154),IF(O154="Breedte",1-SUM(P$8:P154)," "))))</f>
        <v xml:space="preserve"> </v>
      </c>
      <c r="Q155" s="57" t="str">
        <f t="shared" si="68"/>
        <v/>
      </c>
      <c r="R155" s="93">
        <f t="shared" si="67"/>
        <v>122</v>
      </c>
      <c r="S155" s="12">
        <f t="shared" si="54"/>
        <v>-77</v>
      </c>
      <c r="T155" s="18">
        <f t="shared" si="55"/>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6"/>
        <v>1</v>
      </c>
      <c r="Z155" s="12">
        <f t="shared" si="57"/>
        <v>1</v>
      </c>
      <c r="AA155" s="12">
        <f t="shared" si="58"/>
        <v>1</v>
      </c>
      <c r="AB155" s="12">
        <f t="shared" si="59"/>
        <v>1</v>
      </c>
      <c r="AD155" s="12">
        <f t="shared" si="60"/>
        <v>-77</v>
      </c>
      <c r="AE155" s="18">
        <f t="shared" si="61"/>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2"/>
        <v>1</v>
      </c>
      <c r="AK155" s="12">
        <f t="shared" si="63"/>
        <v>1</v>
      </c>
      <c r="AL155" s="12">
        <f t="shared" si="64"/>
        <v>1</v>
      </c>
      <c r="AM155" s="12">
        <f t="shared" si="65"/>
        <v>1</v>
      </c>
    </row>
    <row r="156" spans="1:39" ht="12" customHeight="1" x14ac:dyDescent="0.15">
      <c r="A156" s="5">
        <f t="shared" si="50"/>
        <v>0</v>
      </c>
      <c r="B156" s="5">
        <f t="shared" si="51"/>
        <v>0</v>
      </c>
      <c r="C156" s="14">
        <f t="shared" si="66"/>
        <v>-78</v>
      </c>
      <c r="F156" s="120"/>
      <c r="G156" s="65" t="str">
        <f t="shared" si="48"/>
        <v/>
      </c>
      <c r="H156" s="4" t="str">
        <f>IF(G156="I",$K156,IF(G156="II",$K156-SUM(H$8:H155),IF(G156="III",$K156-SUM(H$8:H155),IF(G156="IV",$K156-SUM(H$8:H155),IF(G156="V",1-SUM(H$8:H155)," ")))))</f>
        <v xml:space="preserve"> </v>
      </c>
      <c r="I156" s="66" t="str">
        <f t="shared" si="49"/>
        <v/>
      </c>
      <c r="J156" s="43" t="str">
        <f>IF(I156="A",$K156,IF(I156="B",$K156-SUM(J$8:J155),IF(I156="C",$K156-SUM(J$8:J155),IF(I156="D",$K156-SUM(J$8:J155),IF(I156="E",1-SUM(J$8:J155)," ")))))</f>
        <v xml:space="preserve"> </v>
      </c>
      <c r="K156" s="1">
        <f>IF(C$4=0,0,(SUM(D$8:D156)/C$4))</f>
        <v>0</v>
      </c>
      <c r="L156" s="9" t="str">
        <f t="shared" si="52"/>
        <v xml:space="preserve"> </v>
      </c>
      <c r="M156" s="2" t="str">
        <f>IF(U156=2,K156,IF(W156=2,K156-SUM(M$8:M155),IF(X156=2,K156-SUM(M$8:M155),IF(X155=2,1-SUM(M$8:M155)," "))))</f>
        <v xml:space="preserve"> </v>
      </c>
      <c r="N156" s="1" t="str">
        <f t="shared" si="53"/>
        <v xml:space="preserve"> </v>
      </c>
      <c r="P156" s="3" t="str">
        <f>IF(O156="Plus",$K156,IF(O156="Basis",$K156-SUM(P$8:P155),IF(O156="Breedte",$K156-SUM(P$8:P155),IF(O155="Breedte",1-SUM(P$8:P155)," "))))</f>
        <v xml:space="preserve"> </v>
      </c>
      <c r="Q156" s="57" t="str">
        <f t="shared" si="68"/>
        <v/>
      </c>
      <c r="R156" s="93">
        <f t="shared" si="67"/>
        <v>0</v>
      </c>
      <c r="S156" s="12">
        <f t="shared" si="54"/>
        <v>-78</v>
      </c>
      <c r="T156" s="18">
        <f t="shared" si="55"/>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6"/>
        <v>1</v>
      </c>
      <c r="Z156" s="12">
        <f t="shared" si="57"/>
        <v>1</v>
      </c>
      <c r="AA156" s="12">
        <f t="shared" si="58"/>
        <v>1</v>
      </c>
      <c r="AB156" s="12">
        <f t="shared" si="59"/>
        <v>1</v>
      </c>
      <c r="AD156" s="12">
        <f t="shared" si="60"/>
        <v>-78</v>
      </c>
      <c r="AE156" s="18">
        <f t="shared" si="61"/>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2"/>
        <v>1</v>
      </c>
      <c r="AK156" s="12">
        <f t="shared" si="63"/>
        <v>1</v>
      </c>
      <c r="AL156" s="12">
        <f t="shared" si="64"/>
        <v>1</v>
      </c>
      <c r="AM156" s="12">
        <f t="shared" si="65"/>
        <v>1</v>
      </c>
    </row>
    <row r="157" spans="1:39" ht="12" customHeight="1" x14ac:dyDescent="0.15">
      <c r="A157" s="5">
        <f t="shared" si="50"/>
        <v>0</v>
      </c>
      <c r="B157" s="5">
        <f t="shared" si="51"/>
        <v>0</v>
      </c>
      <c r="C157" s="14">
        <f t="shared" si="66"/>
        <v>-79</v>
      </c>
      <c r="F157" s="120"/>
      <c r="G157" s="65" t="str">
        <f t="shared" si="48"/>
        <v/>
      </c>
      <c r="H157" s="4" t="str">
        <f>IF(G157="I",$K157,IF(G157="II",$K157-SUM(H$8:H156),IF(G157="III",$K157-SUM(H$8:H156),IF(G157="IV",$K157-SUM(H$8:H156),IF(G157="V",1-SUM(H$8:H156)," ")))))</f>
        <v xml:space="preserve"> </v>
      </c>
      <c r="I157" s="66" t="str">
        <f t="shared" si="49"/>
        <v/>
      </c>
      <c r="J157" s="43" t="str">
        <f>IF(I157="A",$K157,IF(I157="B",$K157-SUM(J$8:J156),IF(I157="C",$K157-SUM(J$8:J156),IF(I157="D",$K157-SUM(J$8:J156),IF(I157="E",1-SUM(J$8:J156)," ")))))</f>
        <v xml:space="preserve"> </v>
      </c>
      <c r="K157" s="1">
        <f>IF(C$4=0,0,(SUM(D$8:D157)/C$4))</f>
        <v>0</v>
      </c>
      <c r="L157" s="9" t="str">
        <f t="shared" si="52"/>
        <v xml:space="preserve"> </v>
      </c>
      <c r="M157" s="2" t="str">
        <f>IF(U157=2,K157,IF(W157=2,K157-SUM(M$8:M156),IF(X157=2,K157-SUM(M$8:M156),IF(X156=2,1-SUM(M$8:M156)," "))))</f>
        <v xml:space="preserve"> </v>
      </c>
      <c r="N157" s="1" t="str">
        <f t="shared" si="53"/>
        <v xml:space="preserve"> </v>
      </c>
      <c r="P157" s="3" t="str">
        <f>IF(O157="Plus",$K157,IF(O157="Basis",$K157-SUM(P$8:P156),IF(O157="Breedte",$K157-SUM(P$8:P156),IF(O156="Breedte",1-SUM(P$8:P156)," "))))</f>
        <v xml:space="preserve"> </v>
      </c>
      <c r="Q157" s="57" t="str">
        <f t="shared" si="68"/>
        <v/>
      </c>
      <c r="R157" s="93">
        <f t="shared" si="67"/>
        <v>0</v>
      </c>
      <c r="S157" s="12">
        <f t="shared" si="54"/>
        <v>-79</v>
      </c>
      <c r="T157" s="18">
        <f t="shared" si="55"/>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6"/>
        <v>1</v>
      </c>
      <c r="Z157" s="12">
        <f t="shared" si="57"/>
        <v>1</v>
      </c>
      <c r="AA157" s="12">
        <f t="shared" si="58"/>
        <v>1</v>
      </c>
      <c r="AB157" s="12">
        <f t="shared" si="59"/>
        <v>1</v>
      </c>
      <c r="AD157" s="12">
        <f t="shared" si="60"/>
        <v>-79</v>
      </c>
      <c r="AE157" s="18">
        <f t="shared" si="61"/>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2"/>
        <v>1</v>
      </c>
      <c r="AK157" s="12">
        <f t="shared" si="63"/>
        <v>1</v>
      </c>
      <c r="AL157" s="12">
        <f t="shared" si="64"/>
        <v>1</v>
      </c>
      <c r="AM157" s="12">
        <f t="shared" si="65"/>
        <v>1</v>
      </c>
    </row>
    <row r="158" spans="1:39" ht="12" customHeight="1" x14ac:dyDescent="0.15">
      <c r="A158" s="5">
        <f t="shared" si="50"/>
        <v>0</v>
      </c>
      <c r="B158" s="5">
        <f t="shared" si="51"/>
        <v>0</v>
      </c>
      <c r="C158" s="14">
        <f t="shared" si="66"/>
        <v>-80</v>
      </c>
      <c r="F158" s="120"/>
      <c r="G158" s="65" t="str">
        <f t="shared" si="48"/>
        <v/>
      </c>
      <c r="H158" s="4" t="str">
        <f>IF(G158="I",$K158,IF(G158="II",$K158-SUM(H$8:H157),IF(G158="III",$K158-SUM(H$8:H157),IF(G158="IV",$K158-SUM(H$8:H157),IF(G158="V",1-SUM(H$8:H157)," ")))))</f>
        <v xml:space="preserve"> </v>
      </c>
      <c r="I158" s="66" t="str">
        <f t="shared" si="49"/>
        <v/>
      </c>
      <c r="J158" s="43" t="str">
        <f>IF(I158="A",$K158,IF(I158="B",$K158-SUM(J$8:J157),IF(I158="C",$K158-SUM(J$8:J157),IF(I158="D",$K158-SUM(J$8:J157),IF(I158="E",1-SUM(J$8:J157)," ")))))</f>
        <v xml:space="preserve"> </v>
      </c>
      <c r="K158" s="1">
        <f>IF(C$4=0,0,(SUM(D$8:D158)/C$4))</f>
        <v>0</v>
      </c>
      <c r="L158" s="9" t="str">
        <f t="shared" si="52"/>
        <v xml:space="preserve"> </v>
      </c>
      <c r="M158" s="2" t="str">
        <f>IF(U158=2,K158,IF(W158=2,K158-SUM(M$8:M157),IF(X158=2,K158-SUM(M$8:M157),IF(X157=2,1-SUM(M$8:M157)," "))))</f>
        <v xml:space="preserve"> </v>
      </c>
      <c r="N158" s="1" t="str">
        <f t="shared" si="53"/>
        <v xml:space="preserve"> </v>
      </c>
      <c r="P158" s="3" t="str">
        <f>IF(O158="Plus",$K158,IF(O158="Basis",$K158-SUM(P$8:P157),IF(O158="Breedte",$K158-SUM(P$8:P157),IF(O157="Breedte",1-SUM(P$8:P157)," "))))</f>
        <v xml:space="preserve"> </v>
      </c>
      <c r="Q158" s="57" t="str">
        <f t="shared" si="68"/>
        <v/>
      </c>
      <c r="R158" s="93">
        <f t="shared" si="67"/>
        <v>0</v>
      </c>
      <c r="S158" s="12">
        <f t="shared" si="54"/>
        <v>-80</v>
      </c>
      <c r="T158" s="18">
        <f t="shared" si="55"/>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6"/>
        <v>1</v>
      </c>
      <c r="Z158" s="12">
        <f t="shared" si="57"/>
        <v>1</v>
      </c>
      <c r="AA158" s="12">
        <f t="shared" si="58"/>
        <v>1</v>
      </c>
      <c r="AB158" s="12">
        <f t="shared" si="59"/>
        <v>1</v>
      </c>
      <c r="AD158" s="12">
        <f t="shared" si="60"/>
        <v>-80</v>
      </c>
      <c r="AE158" s="18">
        <f t="shared" si="61"/>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2"/>
        <v>1</v>
      </c>
      <c r="AK158" s="12">
        <f t="shared" si="63"/>
        <v>1</v>
      </c>
      <c r="AL158" s="12">
        <f t="shared" si="64"/>
        <v>1</v>
      </c>
      <c r="AM158" s="12">
        <f t="shared" si="65"/>
        <v>1</v>
      </c>
    </row>
    <row r="159" spans="1:39" ht="12" customHeight="1" x14ac:dyDescent="0.15">
      <c r="A159" s="5">
        <f t="shared" si="50"/>
        <v>0</v>
      </c>
      <c r="B159" s="5">
        <f t="shared" si="51"/>
        <v>0</v>
      </c>
      <c r="C159" s="14">
        <f t="shared" si="66"/>
        <v>-81</v>
      </c>
      <c r="F159" s="120"/>
      <c r="G159" s="65" t="str">
        <f t="shared" si="48"/>
        <v/>
      </c>
      <c r="H159" s="4" t="str">
        <f>IF(G159="I",$K159,IF(G159="II",$K159-SUM(H$8:H158),IF(G159="III",$K159-SUM(H$8:H158),IF(G159="IV",$K159-SUM(H$8:H158),IF(G159="V",1-SUM(H$8:H158)," ")))))</f>
        <v xml:space="preserve"> </v>
      </c>
      <c r="I159" s="66" t="str">
        <f t="shared" si="49"/>
        <v/>
      </c>
      <c r="J159" s="43" t="str">
        <f>IF(I159="A",$K159,IF(I159="B",$K159-SUM(J$8:J158),IF(I159="C",$K159-SUM(J$8:J158),IF(I159="D",$K159-SUM(J$8:J158),IF(I159="E",1-SUM(J$8:J158)," ")))))</f>
        <v xml:space="preserve"> </v>
      </c>
      <c r="K159" s="1">
        <f>IF(C$4=0,0,(SUM(D$8:D159)/C$4))</f>
        <v>0</v>
      </c>
      <c r="L159" s="9" t="str">
        <f t="shared" si="52"/>
        <v xml:space="preserve"> </v>
      </c>
      <c r="M159" s="2" t="str">
        <f>IF(U159=2,K159,IF(W159=2,K159-SUM(M$8:M158),IF(X159=2,K159-SUM(M$8:M158),IF(X158=2,1-SUM(M$8:M158)," "))))</f>
        <v xml:space="preserve"> </v>
      </c>
      <c r="N159" s="1" t="str">
        <f t="shared" si="53"/>
        <v xml:space="preserve"> </v>
      </c>
      <c r="P159" s="3" t="str">
        <f>IF(O159="Plus",$K159,IF(O159="Basis",$K159-SUM(P$8:P158),IF(O159="Breedte",$K159-SUM(P$8:P158),IF(O158="Breedte",1-SUM(P$8:P158)," "))))</f>
        <v xml:space="preserve"> </v>
      </c>
      <c r="Q159" s="57" t="str">
        <f t="shared" si="68"/>
        <v/>
      </c>
      <c r="R159" s="93">
        <f t="shared" si="67"/>
        <v>0</v>
      </c>
      <c r="S159" s="12">
        <f t="shared" si="54"/>
        <v>-81</v>
      </c>
      <c r="T159" s="18">
        <f t="shared" si="55"/>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6"/>
        <v>1</v>
      </c>
      <c r="Z159" s="12">
        <f t="shared" si="57"/>
        <v>1</v>
      </c>
      <c r="AA159" s="12">
        <f t="shared" si="58"/>
        <v>1</v>
      </c>
      <c r="AB159" s="12">
        <f t="shared" si="59"/>
        <v>1</v>
      </c>
      <c r="AD159" s="12">
        <f t="shared" si="60"/>
        <v>-81</v>
      </c>
      <c r="AE159" s="18">
        <f t="shared" si="61"/>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2"/>
        <v>1</v>
      </c>
      <c r="AK159" s="12">
        <f t="shared" si="63"/>
        <v>1</v>
      </c>
      <c r="AL159" s="12">
        <f t="shared" si="64"/>
        <v>1</v>
      </c>
      <c r="AM159" s="12">
        <f t="shared" si="65"/>
        <v>1</v>
      </c>
    </row>
    <row r="160" spans="1:39" ht="12" customHeight="1" x14ac:dyDescent="0.15">
      <c r="A160" s="5">
        <f t="shared" si="50"/>
        <v>0</v>
      </c>
      <c r="B160" s="5">
        <f t="shared" si="51"/>
        <v>0</v>
      </c>
      <c r="C160" s="14">
        <f t="shared" si="66"/>
        <v>-82</v>
      </c>
      <c r="F160" s="120"/>
      <c r="G160" s="65" t="str">
        <f t="shared" si="48"/>
        <v/>
      </c>
      <c r="H160" s="4" t="str">
        <f>IF(G160="I",$K160,IF(G160="II",$K160-SUM(H$8:H159),IF(G160="III",$K160-SUM(H$8:H159),IF(G160="IV",$K160-SUM(H$8:H159),IF(G160="V",1-SUM(H$8:H159)," ")))))</f>
        <v xml:space="preserve"> </v>
      </c>
      <c r="I160" s="66" t="str">
        <f t="shared" si="49"/>
        <v/>
      </c>
      <c r="J160" s="43" t="str">
        <f>IF(I160="A",$K160,IF(I160="B",$K160-SUM(J$8:J159),IF(I160="C",$K160-SUM(J$8:J159),IF(I160="D",$K160-SUM(J$8:J159),IF(I160="E",1-SUM(J$8:J159)," ")))))</f>
        <v xml:space="preserve"> </v>
      </c>
      <c r="K160" s="1">
        <f>IF(C$4=0,0,(SUM(D$8:D160)/C$4))</f>
        <v>0</v>
      </c>
      <c r="L160" s="9" t="str">
        <f t="shared" si="52"/>
        <v xml:space="preserve"> </v>
      </c>
      <c r="M160" s="2" t="str">
        <f>IF(U160=2,K160,IF(W160=2,K160-SUM(M$8:M159),IF(X160=2,K160-SUM(M$8:M159),IF(X159=2,1-SUM(M$8:M159)," "))))</f>
        <v xml:space="preserve"> </v>
      </c>
      <c r="N160" s="1" t="str">
        <f t="shared" si="53"/>
        <v xml:space="preserve"> </v>
      </c>
      <c r="P160" s="3" t="str">
        <f>IF(O160="Plus",$K160,IF(O160="Basis",$K160-SUM(P$8:P159),IF(O160="Breedte",$K160-SUM(P$8:P159),IF(O159="Breedte",1-SUM(P$8:P159)," "))))</f>
        <v xml:space="preserve"> </v>
      </c>
      <c r="Q160" s="57" t="str">
        <f t="shared" si="68"/>
        <v/>
      </c>
      <c r="R160" s="93">
        <f t="shared" si="67"/>
        <v>0</v>
      </c>
      <c r="S160" s="12">
        <f t="shared" si="54"/>
        <v>-82</v>
      </c>
      <c r="T160" s="18">
        <f t="shared" si="55"/>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6"/>
        <v>1</v>
      </c>
      <c r="Z160" s="12">
        <f t="shared" si="57"/>
        <v>1</v>
      </c>
      <c r="AA160" s="12">
        <f t="shared" si="58"/>
        <v>1</v>
      </c>
      <c r="AB160" s="12">
        <f t="shared" si="59"/>
        <v>1</v>
      </c>
      <c r="AD160" s="12">
        <f t="shared" si="60"/>
        <v>-82</v>
      </c>
      <c r="AE160" s="18">
        <f t="shared" si="61"/>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2"/>
        <v>1</v>
      </c>
      <c r="AK160" s="12">
        <f t="shared" si="63"/>
        <v>1</v>
      </c>
      <c r="AL160" s="12">
        <f t="shared" si="64"/>
        <v>1</v>
      </c>
      <c r="AM160" s="12">
        <f t="shared" si="65"/>
        <v>1</v>
      </c>
    </row>
    <row r="161" spans="1:39" ht="12" customHeight="1" x14ac:dyDescent="0.15">
      <c r="A161" s="5">
        <f t="shared" si="50"/>
        <v>0</v>
      </c>
      <c r="B161" s="5">
        <f t="shared" si="51"/>
        <v>0</v>
      </c>
      <c r="C161" s="14">
        <f t="shared" si="66"/>
        <v>-83</v>
      </c>
      <c r="F161" s="120"/>
      <c r="G161" s="65" t="str">
        <f t="shared" ref="G161:G200" si="69">IF(C161=48,"I",IF(C161=39,"II",IF(C161=32,"III",IF(C161=23,"IV",IF(C161=0,"V","")))))</f>
        <v/>
      </c>
      <c r="H161" s="4" t="str">
        <f>IF(G161="I",$K161,IF(G161="II",$K161-SUM(H$8:H160),IF(G161="III",$K161-SUM(H$8:H160),IF(G161="IV",$K161-SUM(H$8:H160),IF(G161="V",1-SUM(H$8:H160)," ")))))</f>
        <v xml:space="preserve"> </v>
      </c>
      <c r="I161" s="66" t="str">
        <f t="shared" si="49"/>
        <v/>
      </c>
      <c r="J161" s="43" t="str">
        <f>IF(I161="A",$K161,IF(I161="B",$K161-SUM(J$8:J160),IF(I161="C",$K161-SUM(J$8:J160),IF(I161="D",$K161-SUM(J$8:J160),IF(I161="E",1-SUM(J$8:J160)," ")))))</f>
        <v xml:space="preserve"> </v>
      </c>
      <c r="K161" s="1">
        <f>IF(C$4=0,0,(SUM(D$8:D161)/C$4))</f>
        <v>0</v>
      </c>
      <c r="L161" s="9" t="str">
        <f t="shared" si="52"/>
        <v xml:space="preserve"> </v>
      </c>
      <c r="M161" s="2" t="str">
        <f>IF(U161=2,K161,IF(W161=2,K161-SUM(M$8:M160),IF(X161=2,K161-SUM(M$8:M160),IF(X160=2,1-SUM(M$8:M160)," "))))</f>
        <v xml:space="preserve"> </v>
      </c>
      <c r="N161" s="1" t="str">
        <f t="shared" si="53"/>
        <v xml:space="preserve"> </v>
      </c>
      <c r="P161" s="3" t="str">
        <f>IF(O161="Plus",$K161,IF(O161="Basis",$K161-SUM(P$8:P160),IF(O161="Breedte",$K161-SUM(P$8:P160),IF(O160="Breedte",1-SUM(P$8:P160)," "))))</f>
        <v xml:space="preserve"> </v>
      </c>
      <c r="Q161" s="57" t="str">
        <f t="shared" si="68"/>
        <v/>
      </c>
      <c r="R161" s="93">
        <f t="shared" si="67"/>
        <v>0</v>
      </c>
      <c r="S161" s="12">
        <f t="shared" si="54"/>
        <v>-83</v>
      </c>
      <c r="T161" s="18">
        <f t="shared" si="55"/>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6"/>
        <v>1</v>
      </c>
      <c r="Z161" s="12">
        <f t="shared" si="57"/>
        <v>1</v>
      </c>
      <c r="AA161" s="12">
        <f t="shared" si="58"/>
        <v>1</v>
      </c>
      <c r="AB161" s="12">
        <f t="shared" si="59"/>
        <v>1</v>
      </c>
      <c r="AD161" s="12">
        <f t="shared" si="60"/>
        <v>-83</v>
      </c>
      <c r="AE161" s="18">
        <f t="shared" si="61"/>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2"/>
        <v>1</v>
      </c>
      <c r="AK161" s="12">
        <f t="shared" si="63"/>
        <v>1</v>
      </c>
      <c r="AL161" s="12">
        <f t="shared" si="64"/>
        <v>1</v>
      </c>
      <c r="AM161" s="12">
        <f t="shared" si="65"/>
        <v>1</v>
      </c>
    </row>
    <row r="162" spans="1:39" ht="12" customHeight="1" x14ac:dyDescent="0.15">
      <c r="A162" s="5">
        <f t="shared" si="50"/>
        <v>0</v>
      </c>
      <c r="B162" s="5">
        <f t="shared" si="51"/>
        <v>0</v>
      </c>
      <c r="C162" s="14">
        <f t="shared" si="66"/>
        <v>-84</v>
      </c>
      <c r="F162" s="120"/>
      <c r="G162" s="65" t="str">
        <f t="shared" si="69"/>
        <v/>
      </c>
      <c r="H162" s="4" t="str">
        <f>IF(G162="I",$K162,IF(G162="II",$K162-SUM(H$8:H161),IF(G162="III",$K162-SUM(H$8:H161),IF(G162="IV",$K162-SUM(H$8:H161),IF(G162="V",1-SUM(H$8:H161)," ")))))</f>
        <v xml:space="preserve"> </v>
      </c>
      <c r="I162" s="66" t="str">
        <f t="shared" si="49"/>
        <v/>
      </c>
      <c r="J162" s="43" t="str">
        <f>IF(I162="A",$K162,IF(I162="B",$K162-SUM(J$8:J161),IF(I162="C",$K162-SUM(J$8:J161),IF(I162="D",$K162-SUM(J$8:J161),IF(I162="E",1-SUM(J$8:J161)," ")))))</f>
        <v xml:space="preserve"> </v>
      </c>
      <c r="K162" s="1">
        <f>IF(C$4=0,0,(SUM(D$8:D162)/C$4))</f>
        <v>0</v>
      </c>
      <c r="L162" s="9" t="str">
        <f t="shared" si="52"/>
        <v xml:space="preserve"> </v>
      </c>
      <c r="M162" s="2" t="str">
        <f>IF(U162=2,K162,IF(W162=2,K162-SUM(M$8:M161),IF(X162=2,K162-SUM(M$8:M161),IF(X161=2,1-SUM(M$8:M161)," "))))</f>
        <v xml:space="preserve"> </v>
      </c>
      <c r="N162" s="1" t="str">
        <f t="shared" si="53"/>
        <v xml:space="preserve"> </v>
      </c>
      <c r="P162" s="3" t="str">
        <f>IF(O162="Plus",$K162,IF(O162="Basis",$K162-SUM(P$8:P161),IF(O162="Breedte",$K162-SUM(P$8:P161),IF(O161="Breedte",1-SUM(P$8:P161)," "))))</f>
        <v xml:space="preserve"> </v>
      </c>
      <c r="Q162" s="57" t="str">
        <f t="shared" si="68"/>
        <v/>
      </c>
      <c r="R162" s="93">
        <f t="shared" si="67"/>
        <v>0</v>
      </c>
      <c r="S162" s="12">
        <f t="shared" si="54"/>
        <v>-84</v>
      </c>
      <c r="T162" s="18">
        <f t="shared" si="55"/>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6"/>
        <v>1</v>
      </c>
      <c r="Z162" s="12">
        <f t="shared" si="57"/>
        <v>1</v>
      </c>
      <c r="AA162" s="12">
        <f t="shared" si="58"/>
        <v>1</v>
      </c>
      <c r="AB162" s="12">
        <f t="shared" si="59"/>
        <v>1</v>
      </c>
      <c r="AD162" s="12">
        <f t="shared" si="60"/>
        <v>-84</v>
      </c>
      <c r="AE162" s="18">
        <f t="shared" si="61"/>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2"/>
        <v>1</v>
      </c>
      <c r="AK162" s="12">
        <f t="shared" si="63"/>
        <v>1</v>
      </c>
      <c r="AL162" s="12">
        <f t="shared" si="64"/>
        <v>1</v>
      </c>
      <c r="AM162" s="12">
        <f t="shared" si="65"/>
        <v>1</v>
      </c>
    </row>
    <row r="163" spans="1:39" ht="12" customHeight="1" x14ac:dyDescent="0.15">
      <c r="A163" s="5">
        <f t="shared" si="50"/>
        <v>0</v>
      </c>
      <c r="B163" s="5">
        <f t="shared" si="51"/>
        <v>0</v>
      </c>
      <c r="C163" s="14">
        <f t="shared" si="66"/>
        <v>-85</v>
      </c>
      <c r="F163" s="120"/>
      <c r="G163" s="65" t="str">
        <f t="shared" si="69"/>
        <v/>
      </c>
      <c r="H163" s="4" t="str">
        <f>IF(G163="I",$K163,IF(G163="II",$K163-SUM(H$8:H162),IF(G163="III",$K163-SUM(H$8:H162),IF(G163="IV",$K163-SUM(H$8:H162),IF(G163="V",1-SUM(H$8:H162)," ")))))</f>
        <v xml:space="preserve"> </v>
      </c>
      <c r="I163" s="66" t="str">
        <f t="shared" si="49"/>
        <v/>
      </c>
      <c r="J163" s="43" t="str">
        <f>IF(I163="A",$K163,IF(I163="B",$K163-SUM(J$8:J162),IF(I163="C",$K163-SUM(J$8:J162),IF(I163="D",$K163-SUM(J$8:J162),IF(I163="E",1-SUM(J$8:J162)," ")))))</f>
        <v xml:space="preserve"> </v>
      </c>
      <c r="K163" s="1">
        <f>IF(C$4=0,0,(SUM(D$8:D163)/C$4))</f>
        <v>0</v>
      </c>
      <c r="L163" s="9" t="str">
        <f t="shared" si="52"/>
        <v xml:space="preserve"> </v>
      </c>
      <c r="M163" s="2" t="str">
        <f>IF(U163=2,K163,IF(W163=2,K163-SUM(M$8:M162),IF(X163=2,K163-SUM(M$8:M162),IF(X162=2,1-SUM(M$8:M162)," "))))</f>
        <v xml:space="preserve"> </v>
      </c>
      <c r="N163" s="1" t="str">
        <f t="shared" si="53"/>
        <v xml:space="preserve"> </v>
      </c>
      <c r="P163" s="3" t="str">
        <f>IF(O163="Plus",$K163,IF(O163="Basis",$K163-SUM(P$8:P162),IF(O163="Breedte",$K163-SUM(P$8:P162),IF(O162="Breedte",1-SUM(P$8:P162)," "))))</f>
        <v xml:space="preserve"> </v>
      </c>
      <c r="Q163" s="57" t="str">
        <f t="shared" si="68"/>
        <v/>
      </c>
      <c r="R163" s="93">
        <f t="shared" si="67"/>
        <v>0</v>
      </c>
      <c r="S163" s="12">
        <f t="shared" si="54"/>
        <v>-85</v>
      </c>
      <c r="T163" s="18">
        <f t="shared" si="55"/>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6"/>
        <v>1</v>
      </c>
      <c r="Z163" s="12">
        <f t="shared" si="57"/>
        <v>1</v>
      </c>
      <c r="AA163" s="12">
        <f t="shared" si="58"/>
        <v>1</v>
      </c>
      <c r="AB163" s="12">
        <f t="shared" si="59"/>
        <v>1</v>
      </c>
      <c r="AD163" s="12">
        <f t="shared" si="60"/>
        <v>-85</v>
      </c>
      <c r="AE163" s="18">
        <f t="shared" si="61"/>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2"/>
        <v>1</v>
      </c>
      <c r="AK163" s="12">
        <f t="shared" si="63"/>
        <v>1</v>
      </c>
      <c r="AL163" s="12">
        <f t="shared" si="64"/>
        <v>1</v>
      </c>
      <c r="AM163" s="12">
        <f t="shared" si="65"/>
        <v>1</v>
      </c>
    </row>
    <row r="164" spans="1:39" ht="12" customHeight="1" x14ac:dyDescent="0.15">
      <c r="A164" s="5">
        <f t="shared" si="50"/>
        <v>0</v>
      </c>
      <c r="B164" s="5">
        <f t="shared" si="51"/>
        <v>0</v>
      </c>
      <c r="C164" s="14">
        <f t="shared" si="66"/>
        <v>-86</v>
      </c>
      <c r="F164" s="120"/>
      <c r="G164" s="65" t="str">
        <f t="shared" si="69"/>
        <v/>
      </c>
      <c r="H164" s="4" t="str">
        <f>IF(G164="I",$K164,IF(G164="II",$K164-SUM(H$8:H163),IF(G164="III",$K164-SUM(H$8:H163),IF(G164="IV",$K164-SUM(H$8:H163),IF(G164="V",1-SUM(H$8:H163)," ")))))</f>
        <v xml:space="preserve"> </v>
      </c>
      <c r="I164" s="66" t="str">
        <f t="shared" si="49"/>
        <v/>
      </c>
      <c r="J164" s="43" t="str">
        <f>IF(I164="A",$K164,IF(I164="B",$K164-SUM(J$8:J163),IF(I164="C",$K164-SUM(J$8:J163),IF(I164="D",$K164-SUM(J$8:J163),IF(I164="E",1-SUM(J$8:J163)," ")))))</f>
        <v xml:space="preserve"> </v>
      </c>
      <c r="K164" s="1">
        <f>IF(C$4=0,0,(SUM(D$8:D164)/C$4))</f>
        <v>0</v>
      </c>
      <c r="L164" s="9" t="str">
        <f t="shared" si="52"/>
        <v xml:space="preserve"> </v>
      </c>
      <c r="M164" s="2" t="str">
        <f>IF(U164=2,K164,IF(W164=2,K164-SUM(M$8:M163),IF(X164=2,K164-SUM(M$8:M163),IF(X163=2,1-SUM(M$8:M163)," "))))</f>
        <v xml:space="preserve"> </v>
      </c>
      <c r="N164" s="1" t="str">
        <f t="shared" si="53"/>
        <v xml:space="preserve"> </v>
      </c>
      <c r="P164" s="3" t="str">
        <f>IF(O164="Plus",$K164,IF(O164="Basis",$K164-SUM(P$8:P163),IF(O164="Breedte",$K164-SUM(P$8:P163),IF(O163="Breedte",1-SUM(P$8:P163)," "))))</f>
        <v xml:space="preserve"> </v>
      </c>
      <c r="Q164" s="57" t="str">
        <f t="shared" si="68"/>
        <v/>
      </c>
      <c r="R164" s="93">
        <f t="shared" si="67"/>
        <v>0</v>
      </c>
      <c r="S164" s="12">
        <f t="shared" si="54"/>
        <v>-86</v>
      </c>
      <c r="T164" s="18">
        <f t="shared" si="55"/>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6"/>
        <v>1</v>
      </c>
      <c r="Z164" s="12">
        <f t="shared" si="57"/>
        <v>1</v>
      </c>
      <c r="AA164" s="12">
        <f t="shared" si="58"/>
        <v>1</v>
      </c>
      <c r="AB164" s="12">
        <f t="shared" si="59"/>
        <v>1</v>
      </c>
      <c r="AD164" s="12">
        <f t="shared" si="60"/>
        <v>-86</v>
      </c>
      <c r="AE164" s="18">
        <f t="shared" si="61"/>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2"/>
        <v>1</v>
      </c>
      <c r="AK164" s="12">
        <f t="shared" si="63"/>
        <v>1</v>
      </c>
      <c r="AL164" s="12">
        <f t="shared" si="64"/>
        <v>1</v>
      </c>
      <c r="AM164" s="12">
        <f t="shared" si="65"/>
        <v>1</v>
      </c>
    </row>
    <row r="165" spans="1:39" ht="12" customHeight="1" x14ac:dyDescent="0.15">
      <c r="A165" s="5">
        <f t="shared" si="50"/>
        <v>0</v>
      </c>
      <c r="B165" s="5">
        <f t="shared" si="51"/>
        <v>0</v>
      </c>
      <c r="C165" s="14">
        <f t="shared" si="66"/>
        <v>-87</v>
      </c>
      <c r="F165" s="120"/>
      <c r="G165" s="65" t="str">
        <f t="shared" si="69"/>
        <v/>
      </c>
      <c r="H165" s="4" t="str">
        <f>IF(G165="I",$K165,IF(G165="II",$K165-SUM(H$8:H164),IF(G165="III",$K165-SUM(H$8:H164),IF(G165="IV",$K165-SUM(H$8:H164),IF(G165="V",1-SUM(H$8:H164)," ")))))</f>
        <v xml:space="preserve"> </v>
      </c>
      <c r="I165" s="66" t="str">
        <f t="shared" si="49"/>
        <v/>
      </c>
      <c r="J165" s="43" t="str">
        <f>IF(I165="A",$K165,IF(I165="B",$K165-SUM(J$8:J164),IF(I165="C",$K165-SUM(J$8:J164),IF(I165="D",$K165-SUM(J$8:J164),IF(I165="E",1-SUM(J$8:J164)," ")))))</f>
        <v xml:space="preserve"> </v>
      </c>
      <c r="K165" s="1">
        <f>IF(C$4=0,0,(SUM(D$8:D165)/C$4))</f>
        <v>0</v>
      </c>
      <c r="L165" s="9" t="str">
        <f t="shared" si="52"/>
        <v xml:space="preserve"> </v>
      </c>
      <c r="M165" s="2" t="str">
        <f>IF(U165=2,K165,IF(W165=2,K165-SUM(M$8:M164),IF(X165=2,K165-SUM(M$8:M164),IF(X164=2,1-SUM(M$8:M164)," "))))</f>
        <v xml:space="preserve"> </v>
      </c>
      <c r="N165" s="1" t="str">
        <f t="shared" si="53"/>
        <v xml:space="preserve"> </v>
      </c>
      <c r="P165" s="3" t="str">
        <f>IF(O165="Plus",$K165,IF(O165="Basis",$K165-SUM(P$8:P164),IF(O165="Breedte",$K165-SUM(P$8:P164),IF(O164="Breedte",1-SUM(P$8:P164)," "))))</f>
        <v xml:space="preserve"> </v>
      </c>
      <c r="Q165" s="57" t="str">
        <f t="shared" si="68"/>
        <v/>
      </c>
      <c r="R165" s="93">
        <f t="shared" si="67"/>
        <v>0</v>
      </c>
      <c r="S165" s="12">
        <f t="shared" si="54"/>
        <v>-87</v>
      </c>
      <c r="T165" s="18">
        <f t="shared" si="55"/>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6"/>
        <v>1</v>
      </c>
      <c r="Z165" s="12">
        <f t="shared" si="57"/>
        <v>1</v>
      </c>
      <c r="AA165" s="12">
        <f t="shared" si="58"/>
        <v>1</v>
      </c>
      <c r="AB165" s="12">
        <f t="shared" si="59"/>
        <v>1</v>
      </c>
      <c r="AD165" s="12">
        <f t="shared" si="60"/>
        <v>-87</v>
      </c>
      <c r="AE165" s="18">
        <f t="shared" si="61"/>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2"/>
        <v>1</v>
      </c>
      <c r="AK165" s="12">
        <f t="shared" si="63"/>
        <v>1</v>
      </c>
      <c r="AL165" s="12">
        <f t="shared" si="64"/>
        <v>1</v>
      </c>
      <c r="AM165" s="12">
        <f t="shared" si="65"/>
        <v>1</v>
      </c>
    </row>
    <row r="166" spans="1:39" ht="12" customHeight="1" x14ac:dyDescent="0.15">
      <c r="A166" s="5">
        <f t="shared" si="50"/>
        <v>0</v>
      </c>
      <c r="B166" s="5">
        <f t="shared" si="51"/>
        <v>0</v>
      </c>
      <c r="C166" s="14">
        <f t="shared" si="66"/>
        <v>-88</v>
      </c>
      <c r="F166" s="120"/>
      <c r="G166" s="65" t="str">
        <f t="shared" si="69"/>
        <v/>
      </c>
      <c r="H166" s="4" t="str">
        <f>IF(G166="I",$K166,IF(G166="II",$K166-SUM(H$8:H165),IF(G166="III",$K166-SUM(H$8:H165),IF(G166="IV",$K166-SUM(H$8:H165),IF(G166="V",1-SUM(H$8:H165)," ")))))</f>
        <v xml:space="preserve"> </v>
      </c>
      <c r="I166" s="66" t="str">
        <f t="shared" si="49"/>
        <v/>
      </c>
      <c r="J166" s="43" t="str">
        <f>IF(I166="A",$K166,IF(I166="B",$K166-SUM(J$8:J165),IF(I166="C",$K166-SUM(J$8:J165),IF(I166="D",$K166-SUM(J$8:J165),IF(I166="E",1-SUM(J$8:J165)," ")))))</f>
        <v xml:space="preserve"> </v>
      </c>
      <c r="K166" s="1">
        <f>IF(C$4=0,0,(SUM(D$8:D166)/C$4))</f>
        <v>0</v>
      </c>
      <c r="L166" s="9" t="str">
        <f t="shared" si="52"/>
        <v xml:space="preserve"> </v>
      </c>
      <c r="M166" s="2" t="str">
        <f>IF(U166=2,K166,IF(W166=2,K166-SUM(M$8:M165),IF(X166=2,K166-SUM(M$8:M165),IF(X165=2,1-SUM(M$8:M165)," "))))</f>
        <v xml:space="preserve"> </v>
      </c>
      <c r="N166" s="1" t="str">
        <f t="shared" si="53"/>
        <v xml:space="preserve"> </v>
      </c>
      <c r="P166" s="3" t="str">
        <f>IF(O166="Plus",$K166,IF(O166="Basis",$K166-SUM(P$8:P165),IF(O166="Breedte",$K166-SUM(P$8:P165),IF(O165="Breedte",1-SUM(P$8:P165)," "))))</f>
        <v xml:space="preserve"> </v>
      </c>
      <c r="Q166" s="57" t="str">
        <f t="shared" si="68"/>
        <v/>
      </c>
      <c r="R166" s="93">
        <f t="shared" si="67"/>
        <v>0</v>
      </c>
      <c r="S166" s="12">
        <f t="shared" si="54"/>
        <v>-88</v>
      </c>
      <c r="T166" s="18">
        <f t="shared" si="55"/>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6"/>
        <v>1</v>
      </c>
      <c r="Z166" s="12">
        <f t="shared" si="57"/>
        <v>1</v>
      </c>
      <c r="AA166" s="12">
        <f t="shared" si="58"/>
        <v>1</v>
      </c>
      <c r="AB166" s="12">
        <f t="shared" si="59"/>
        <v>1</v>
      </c>
      <c r="AD166" s="12">
        <f t="shared" si="60"/>
        <v>-88</v>
      </c>
      <c r="AE166" s="18">
        <f t="shared" si="61"/>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2"/>
        <v>1</v>
      </c>
      <c r="AK166" s="12">
        <f t="shared" si="63"/>
        <v>1</v>
      </c>
      <c r="AL166" s="12">
        <f t="shared" si="64"/>
        <v>1</v>
      </c>
      <c r="AM166" s="12">
        <f t="shared" si="65"/>
        <v>1</v>
      </c>
    </row>
    <row r="167" spans="1:39" ht="12" customHeight="1" x14ac:dyDescent="0.15">
      <c r="A167" s="5">
        <f t="shared" si="50"/>
        <v>0</v>
      </c>
      <c r="B167" s="5">
        <f t="shared" si="51"/>
        <v>0</v>
      </c>
      <c r="C167" s="14">
        <f t="shared" si="66"/>
        <v>-89</v>
      </c>
      <c r="F167" s="120"/>
      <c r="G167" s="65" t="str">
        <f t="shared" si="69"/>
        <v/>
      </c>
      <c r="H167" s="4" t="str">
        <f>IF(G167="I",$K167,IF(G167="II",$K167-SUM(H$8:H166),IF(G167="III",$K167-SUM(H$8:H166),IF(G167="IV",$K167-SUM(H$8:H166),IF(G167="V",1-SUM(H$8:H166)," ")))))</f>
        <v xml:space="preserve"> </v>
      </c>
      <c r="I167" s="66" t="str">
        <f t="shared" si="49"/>
        <v/>
      </c>
      <c r="J167" s="43" t="str">
        <f>IF(I167="A",$K167,IF(I167="B",$K167-SUM(J$8:J166),IF(I167="C",$K167-SUM(J$8:J166),IF(I167="D",$K167-SUM(J$8:J166),IF(I167="E",1-SUM(J$8:J166)," ")))))</f>
        <v xml:space="preserve"> </v>
      </c>
      <c r="K167" s="1">
        <f>IF(C$4=0,0,(SUM(D$8:D167)/C$4))</f>
        <v>0</v>
      </c>
      <c r="L167" s="9" t="str">
        <f t="shared" si="52"/>
        <v xml:space="preserve"> </v>
      </c>
      <c r="M167" s="2" t="str">
        <f>IF(U167=2,K167,IF(W167=2,K167-SUM(M$8:M166),IF(X167=2,K167-SUM(M$8:M166),IF(X166=2,1-SUM(M$8:M166)," "))))</f>
        <v xml:space="preserve"> </v>
      </c>
      <c r="N167" s="1" t="str">
        <f t="shared" si="53"/>
        <v xml:space="preserve"> </v>
      </c>
      <c r="P167" s="3" t="str">
        <f>IF(O167="Plus",$K167,IF(O167="Basis",$K167-SUM(P$8:P166),IF(O167="Breedte",$K167-SUM(P$8:P166),IF(O166="Breedte",1-SUM(P$8:P166)," "))))</f>
        <v xml:space="preserve"> </v>
      </c>
      <c r="Q167" s="57" t="str">
        <f t="shared" si="68"/>
        <v/>
      </c>
      <c r="R167" s="93">
        <f t="shared" si="67"/>
        <v>0</v>
      </c>
      <c r="S167" s="12">
        <f t="shared" si="54"/>
        <v>-89</v>
      </c>
      <c r="T167" s="18">
        <f t="shared" si="55"/>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6"/>
        <v>1</v>
      </c>
      <c r="Z167" s="12">
        <f t="shared" si="57"/>
        <v>1</v>
      </c>
      <c r="AA167" s="12">
        <f t="shared" si="58"/>
        <v>1</v>
      </c>
      <c r="AB167" s="12">
        <f t="shared" si="59"/>
        <v>1</v>
      </c>
      <c r="AD167" s="12">
        <f t="shared" si="60"/>
        <v>-89</v>
      </c>
      <c r="AE167" s="18">
        <f t="shared" si="61"/>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2"/>
        <v>1</v>
      </c>
      <c r="AK167" s="12">
        <f t="shared" si="63"/>
        <v>1</v>
      </c>
      <c r="AL167" s="12">
        <f t="shared" si="64"/>
        <v>1</v>
      </c>
      <c r="AM167" s="12">
        <f t="shared" si="65"/>
        <v>1</v>
      </c>
    </row>
    <row r="168" spans="1:39" ht="12" customHeight="1" x14ac:dyDescent="0.15">
      <c r="A168" s="5">
        <f t="shared" si="50"/>
        <v>0</v>
      </c>
      <c r="B168" s="5">
        <f t="shared" si="51"/>
        <v>0</v>
      </c>
      <c r="C168" s="14">
        <f t="shared" si="66"/>
        <v>-90</v>
      </c>
      <c r="F168" s="120"/>
      <c r="G168" s="65" t="str">
        <f t="shared" si="69"/>
        <v/>
      </c>
      <c r="H168" s="4" t="str">
        <f>IF(G168="I",$K168,IF(G168="II",$K168-SUM(H$8:H167),IF(G168="III",$K168-SUM(H$8:H167),IF(G168="IV",$K168-SUM(H$8:H167),IF(G168="V",1-SUM(H$8:H167)," ")))))</f>
        <v xml:space="preserve"> </v>
      </c>
      <c r="I168" s="66" t="str">
        <f t="shared" si="49"/>
        <v/>
      </c>
      <c r="J168" s="43" t="str">
        <f>IF(I168="A",$K168,IF(I168="B",$K168-SUM(J$8:J167),IF(I168="C",$K168-SUM(J$8:J167),IF(I168="D",$K168-SUM(J$8:J167),IF(I168="E",1-SUM(J$8:J167)," ")))))</f>
        <v xml:space="preserve"> </v>
      </c>
      <c r="K168" s="1">
        <f>IF(C$4=0,0,(SUM(D$8:D168)/C$4))</f>
        <v>0</v>
      </c>
      <c r="L168" s="9" t="str">
        <f t="shared" si="52"/>
        <v xml:space="preserve"> </v>
      </c>
      <c r="M168" s="2" t="str">
        <f>IF(U168=2,K168,IF(W168=2,K168-SUM(M$8:M167),IF(X168=2,K168-SUM(M$8:M167),IF(X167=2,1-SUM(M$8:M167)," "))))</f>
        <v xml:space="preserve"> </v>
      </c>
      <c r="N168" s="1" t="str">
        <f t="shared" si="53"/>
        <v xml:space="preserve"> </v>
      </c>
      <c r="P168" s="3" t="str">
        <f>IF(O168="Plus",$K168,IF(O168="Basis",$K168-SUM(P$8:P167),IF(O168="Breedte",$K168-SUM(P$8:P167),IF(O167="Breedte",1-SUM(P$8:P167)," "))))</f>
        <v xml:space="preserve"> </v>
      </c>
      <c r="Q168" s="57" t="str">
        <f t="shared" si="68"/>
        <v/>
      </c>
      <c r="R168" s="93">
        <f t="shared" si="67"/>
        <v>0</v>
      </c>
      <c r="S168" s="12">
        <f t="shared" si="54"/>
        <v>-90</v>
      </c>
      <c r="T168" s="18">
        <f t="shared" si="55"/>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6"/>
        <v>1</v>
      </c>
      <c r="Z168" s="12">
        <f t="shared" si="57"/>
        <v>1</v>
      </c>
      <c r="AA168" s="12">
        <f t="shared" si="58"/>
        <v>1</v>
      </c>
      <c r="AB168" s="12">
        <f t="shared" si="59"/>
        <v>1</v>
      </c>
      <c r="AD168" s="12">
        <f t="shared" si="60"/>
        <v>-90</v>
      </c>
      <c r="AE168" s="18">
        <f t="shared" si="61"/>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2"/>
        <v>1</v>
      </c>
      <c r="AK168" s="12">
        <f t="shared" si="63"/>
        <v>1</v>
      </c>
      <c r="AL168" s="12">
        <f t="shared" si="64"/>
        <v>1</v>
      </c>
      <c r="AM168" s="12">
        <f t="shared" si="65"/>
        <v>1</v>
      </c>
    </row>
    <row r="169" spans="1:39" ht="12" customHeight="1" x14ac:dyDescent="0.15">
      <c r="A169" s="5">
        <f t="shared" si="50"/>
        <v>0</v>
      </c>
      <c r="B169" s="5">
        <f t="shared" si="51"/>
        <v>0</v>
      </c>
      <c r="C169" s="14">
        <f t="shared" si="66"/>
        <v>-91</v>
      </c>
      <c r="F169" s="120"/>
      <c r="G169" s="65" t="str">
        <f t="shared" si="69"/>
        <v/>
      </c>
      <c r="H169" s="4" t="str">
        <f>IF(G169="I",$K169,IF(G169="II",$K169-SUM(H$8:H168),IF(G169="III",$K169-SUM(H$8:H168),IF(G169="IV",$K169-SUM(H$8:H168),IF(G169="V",1-SUM(H$8:H168)," ")))))</f>
        <v xml:space="preserve"> </v>
      </c>
      <c r="I169" s="66" t="str">
        <f t="shared" si="49"/>
        <v/>
      </c>
      <c r="J169" s="43" t="str">
        <f>IF(I169="A",$K169,IF(I169="B",$K169-SUM(J$8:J168),IF(I169="C",$K169-SUM(J$8:J168),IF(I169="D",$K169-SUM(J$8:J168),IF(I169="E",1-SUM(J$8:J168)," ")))))</f>
        <v xml:space="preserve"> </v>
      </c>
      <c r="K169" s="1">
        <f>IF(C$4=0,0,(SUM(D$8:D169)/C$4))</f>
        <v>0</v>
      </c>
      <c r="L169" s="9" t="str">
        <f t="shared" si="52"/>
        <v xml:space="preserve"> </v>
      </c>
      <c r="M169" s="2" t="str">
        <f>IF(U169=2,K169,IF(W169=2,K169-SUM(M$8:M168),IF(X169=2,K169-SUM(M$8:M168),IF(X168=2,1-SUM(M$8:M168)," "))))</f>
        <v xml:space="preserve"> </v>
      </c>
      <c r="N169" s="1" t="str">
        <f t="shared" si="53"/>
        <v xml:space="preserve"> </v>
      </c>
      <c r="P169" s="3" t="str">
        <f>IF(O169="Plus",$K169,IF(O169="Basis",$K169-SUM(P$8:P168),IF(O169="Breedte",$K169-SUM(P$8:P168),IF(O168="Breedte",1-SUM(P$8:P168)," "))))</f>
        <v xml:space="preserve"> </v>
      </c>
      <c r="Q169" s="57" t="str">
        <f t="shared" si="68"/>
        <v/>
      </c>
      <c r="R169" s="93">
        <f t="shared" si="67"/>
        <v>0</v>
      </c>
      <c r="S169" s="12">
        <f t="shared" si="54"/>
        <v>-91</v>
      </c>
      <c r="T169" s="18">
        <f t="shared" si="55"/>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6"/>
        <v>1</v>
      </c>
      <c r="Z169" s="12">
        <f t="shared" si="57"/>
        <v>1</v>
      </c>
      <c r="AA169" s="12">
        <f t="shared" si="58"/>
        <v>1</v>
      </c>
      <c r="AB169" s="12">
        <f t="shared" si="59"/>
        <v>1</v>
      </c>
      <c r="AD169" s="12">
        <f t="shared" si="60"/>
        <v>-91</v>
      </c>
      <c r="AE169" s="18">
        <f t="shared" si="61"/>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2"/>
        <v>1</v>
      </c>
      <c r="AK169" s="12">
        <f t="shared" si="63"/>
        <v>1</v>
      </c>
      <c r="AL169" s="12">
        <f t="shared" si="64"/>
        <v>1</v>
      </c>
      <c r="AM169" s="12">
        <f t="shared" si="65"/>
        <v>1</v>
      </c>
    </row>
    <row r="170" spans="1:39" ht="12" customHeight="1" x14ac:dyDescent="0.15">
      <c r="A170" s="5">
        <f t="shared" si="50"/>
        <v>0</v>
      </c>
      <c r="B170" s="5">
        <f t="shared" si="51"/>
        <v>0</v>
      </c>
      <c r="C170" s="14">
        <f t="shared" si="66"/>
        <v>-92</v>
      </c>
      <c r="F170" s="120"/>
      <c r="G170" s="65" t="str">
        <f t="shared" si="69"/>
        <v/>
      </c>
      <c r="H170" s="4" t="str">
        <f>IF(G170="I",$K170,IF(G170="II",$K170-SUM(H$8:H169),IF(G170="III",$K170-SUM(H$8:H169),IF(G170="IV",$K170-SUM(H$8:H169),IF(G170="V",1-SUM(H$8:H169)," ")))))</f>
        <v xml:space="preserve"> </v>
      </c>
      <c r="I170" s="66" t="str">
        <f t="shared" si="49"/>
        <v/>
      </c>
      <c r="J170" s="43" t="str">
        <f>IF(I170="A",$K170,IF(I170="B",$K170-SUM(J$8:J169),IF(I170="C",$K170-SUM(J$8:J169),IF(I170="D",$K170-SUM(J$8:J169),IF(I170="E",1-SUM(J$8:J169)," ")))))</f>
        <v xml:space="preserve"> </v>
      </c>
      <c r="K170" s="1">
        <f>IF(C$4=0,0,(SUM(D$8:D170)/C$4))</f>
        <v>0</v>
      </c>
      <c r="L170" s="9" t="str">
        <f t="shared" si="52"/>
        <v xml:space="preserve"> </v>
      </c>
      <c r="M170" s="2" t="str">
        <f>IF(U170=2,K170,IF(W170=2,K170-SUM(M$8:M169),IF(X170=2,K170-SUM(M$8:M169),IF(X169=2,1-SUM(M$8:M169)," "))))</f>
        <v xml:space="preserve"> </v>
      </c>
      <c r="N170" s="1" t="str">
        <f t="shared" si="53"/>
        <v xml:space="preserve"> </v>
      </c>
      <c r="P170" s="3" t="str">
        <f>IF(O170="Plus",$K170,IF(O170="Basis",$K170-SUM(P$8:P169),IF(O170="Breedte",$K170-SUM(P$8:P169),IF(O169="Breedte",1-SUM(P$8:P169)," "))))</f>
        <v xml:space="preserve"> </v>
      </c>
      <c r="Q170" s="57" t="str">
        <f t="shared" si="68"/>
        <v/>
      </c>
      <c r="R170" s="93">
        <f t="shared" si="67"/>
        <v>0</v>
      </c>
      <c r="S170" s="12">
        <f t="shared" si="54"/>
        <v>-92</v>
      </c>
      <c r="T170" s="18">
        <f t="shared" si="55"/>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6"/>
        <v>1</v>
      </c>
      <c r="Z170" s="12">
        <f t="shared" si="57"/>
        <v>1</v>
      </c>
      <c r="AA170" s="12">
        <f t="shared" si="58"/>
        <v>1</v>
      </c>
      <c r="AB170" s="12">
        <f t="shared" si="59"/>
        <v>1</v>
      </c>
      <c r="AD170" s="12">
        <f t="shared" si="60"/>
        <v>-92</v>
      </c>
      <c r="AE170" s="18">
        <f t="shared" si="61"/>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2"/>
        <v>1</v>
      </c>
      <c r="AK170" s="12">
        <f t="shared" si="63"/>
        <v>1</v>
      </c>
      <c r="AL170" s="12">
        <f t="shared" si="64"/>
        <v>1</v>
      </c>
      <c r="AM170" s="12">
        <f t="shared" si="65"/>
        <v>1</v>
      </c>
    </row>
    <row r="171" spans="1:39" ht="12" customHeight="1" x14ac:dyDescent="0.15">
      <c r="A171" s="5">
        <f t="shared" si="50"/>
        <v>0</v>
      </c>
      <c r="B171" s="5">
        <f t="shared" si="51"/>
        <v>0</v>
      </c>
      <c r="C171" s="14">
        <f t="shared" si="66"/>
        <v>-93</v>
      </c>
      <c r="F171" s="120"/>
      <c r="G171" s="65" t="str">
        <f t="shared" si="69"/>
        <v/>
      </c>
      <c r="H171" s="4" t="str">
        <f>IF(G171="I",$K171,IF(G171="II",$K171-SUM(H$8:H170),IF(G171="III",$K171-SUM(H$8:H170),IF(G171="IV",$K171-SUM(H$8:H170),IF(G171="V",1-SUM(H$8:H170)," ")))))</f>
        <v xml:space="preserve"> </v>
      </c>
      <c r="I171" s="66" t="str">
        <f t="shared" si="49"/>
        <v/>
      </c>
      <c r="J171" s="43" t="str">
        <f>IF(I171="A",$K171,IF(I171="B",$K171-SUM(J$8:J170),IF(I171="C",$K171-SUM(J$8:J170),IF(I171="D",$K171-SUM(J$8:J170),IF(I171="E",1-SUM(J$8:J170)," ")))))</f>
        <v xml:space="preserve"> </v>
      </c>
      <c r="K171" s="1">
        <f>IF(C$4=0,0,(SUM(D$8:D171)/C$4))</f>
        <v>0</v>
      </c>
      <c r="L171" s="9" t="str">
        <f t="shared" si="52"/>
        <v xml:space="preserve"> </v>
      </c>
      <c r="M171" s="2" t="str">
        <f>IF(U171=2,K171,IF(W171=2,K171-SUM(M$8:M170),IF(X171=2,K171-SUM(M$8:M170),IF(X170=2,1-SUM(M$8:M170)," "))))</f>
        <v xml:space="preserve"> </v>
      </c>
      <c r="N171" s="1" t="str">
        <f t="shared" si="53"/>
        <v xml:space="preserve"> </v>
      </c>
      <c r="P171" s="3" t="str">
        <f>IF(O171="Plus",$K171,IF(O171="Basis",$K171-SUM(P$8:P170),IF(O171="Breedte",$K171-SUM(P$8:P170),IF(O170="Breedte",1-SUM(P$8:P170)," "))))</f>
        <v xml:space="preserve"> </v>
      </c>
      <c r="Q171" s="57" t="str">
        <f t="shared" si="68"/>
        <v/>
      </c>
      <c r="R171" s="93">
        <f t="shared" si="67"/>
        <v>0</v>
      </c>
      <c r="S171" s="12">
        <f t="shared" si="54"/>
        <v>-93</v>
      </c>
      <c r="T171" s="18">
        <f t="shared" si="55"/>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6"/>
        <v>1</v>
      </c>
      <c r="Z171" s="12">
        <f t="shared" si="57"/>
        <v>1</v>
      </c>
      <c r="AA171" s="12">
        <f t="shared" si="58"/>
        <v>1</v>
      </c>
      <c r="AB171" s="12">
        <f t="shared" si="59"/>
        <v>1</v>
      </c>
      <c r="AD171" s="12">
        <f t="shared" si="60"/>
        <v>-93</v>
      </c>
      <c r="AE171" s="18">
        <f t="shared" si="61"/>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2"/>
        <v>1</v>
      </c>
      <c r="AK171" s="12">
        <f t="shared" si="63"/>
        <v>1</v>
      </c>
      <c r="AL171" s="12">
        <f t="shared" si="64"/>
        <v>1</v>
      </c>
      <c r="AM171" s="12">
        <f t="shared" si="65"/>
        <v>1</v>
      </c>
    </row>
    <row r="172" spans="1:39" ht="12" customHeight="1" x14ac:dyDescent="0.15">
      <c r="A172" s="5">
        <f t="shared" si="50"/>
        <v>0</v>
      </c>
      <c r="B172" s="5">
        <f t="shared" si="51"/>
        <v>0</v>
      </c>
      <c r="C172" s="14">
        <f t="shared" si="66"/>
        <v>-94</v>
      </c>
      <c r="F172" s="120"/>
      <c r="G172" s="65" t="str">
        <f t="shared" si="69"/>
        <v/>
      </c>
      <c r="H172" s="4" t="str">
        <f>IF(G172="I",$K172,IF(G172="II",$K172-SUM(H$8:H171),IF(G172="III",$K172-SUM(H$8:H171),IF(G172="IV",$K172-SUM(H$8:H171),IF(G172="V",1-SUM(H$8:H171)," ")))))</f>
        <v xml:space="preserve"> </v>
      </c>
      <c r="I172" s="66" t="str">
        <f t="shared" si="49"/>
        <v/>
      </c>
      <c r="J172" s="43" t="str">
        <f>IF(I172="A",$K172,IF(I172="B",$K172-SUM(J$8:J171),IF(I172="C",$K172-SUM(J$8:J171),IF(I172="D",$K172-SUM(J$8:J171),IF(I172="E",1-SUM(J$8:J171)," ")))))</f>
        <v xml:space="preserve"> </v>
      </c>
      <c r="K172" s="1">
        <f>IF(C$4=0,0,(SUM(D$8:D172)/C$4))</f>
        <v>0</v>
      </c>
      <c r="L172" s="9" t="str">
        <f t="shared" si="52"/>
        <v xml:space="preserve"> </v>
      </c>
      <c r="M172" s="2" t="str">
        <f>IF(U172=2,K172,IF(W172=2,K172-SUM(M$8:M171),IF(X172=2,K172-SUM(M$8:M171),IF(X171=2,1-SUM(M$8:M171)," "))))</f>
        <v xml:space="preserve"> </v>
      </c>
      <c r="N172" s="1" t="str">
        <f t="shared" si="53"/>
        <v xml:space="preserve"> </v>
      </c>
      <c r="P172" s="3" t="str">
        <f>IF(O172="Plus",$K172,IF(O172="Basis",$K172-SUM(P$8:P171),IF(O172="Breedte",$K172-SUM(P$8:P171),IF(O171="Breedte",1-SUM(P$8:P171)," "))))</f>
        <v xml:space="preserve"> </v>
      </c>
      <c r="Q172" s="57" t="str">
        <f t="shared" si="68"/>
        <v/>
      </c>
      <c r="R172" s="93">
        <f t="shared" si="67"/>
        <v>0</v>
      </c>
      <c r="S172" s="12">
        <f t="shared" si="54"/>
        <v>-94</v>
      </c>
      <c r="T172" s="18">
        <f t="shared" si="55"/>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6"/>
        <v>1</v>
      </c>
      <c r="Z172" s="12">
        <f t="shared" si="57"/>
        <v>1</v>
      </c>
      <c r="AA172" s="12">
        <f t="shared" si="58"/>
        <v>1</v>
      </c>
      <c r="AB172" s="12">
        <f t="shared" si="59"/>
        <v>1</v>
      </c>
      <c r="AD172" s="12">
        <f t="shared" si="60"/>
        <v>-94</v>
      </c>
      <c r="AE172" s="18">
        <f t="shared" si="61"/>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2"/>
        <v>1</v>
      </c>
      <c r="AK172" s="12">
        <f t="shared" si="63"/>
        <v>1</v>
      </c>
      <c r="AL172" s="12">
        <f t="shared" si="64"/>
        <v>1</v>
      </c>
      <c r="AM172" s="12">
        <f t="shared" si="65"/>
        <v>1</v>
      </c>
    </row>
    <row r="173" spans="1:39" ht="12" customHeight="1" x14ac:dyDescent="0.15">
      <c r="A173" s="5">
        <f t="shared" si="50"/>
        <v>0</v>
      </c>
      <c r="B173" s="5">
        <f t="shared" si="51"/>
        <v>0</v>
      </c>
      <c r="C173" s="14">
        <f t="shared" si="66"/>
        <v>-95</v>
      </c>
      <c r="F173" s="120"/>
      <c r="G173" s="65" t="str">
        <f t="shared" si="69"/>
        <v/>
      </c>
      <c r="H173" s="4" t="str">
        <f>IF(G173="I",$K173,IF(G173="II",$K173-SUM(H$8:H172),IF(G173="III",$K173-SUM(H$8:H172),IF(G173="IV",$K173-SUM(H$8:H172),IF(G173="V",1-SUM(H$8:H172)," ")))))</f>
        <v xml:space="preserve"> </v>
      </c>
      <c r="I173" s="66" t="str">
        <f t="shared" si="49"/>
        <v/>
      </c>
      <c r="J173" s="43" t="str">
        <f>IF(I173="A",$K173,IF(I173="B",$K173-SUM(J$8:J172),IF(I173="C",$K173-SUM(J$8:J172),IF(I173="D",$K173-SUM(J$8:J172),IF(I173="E",1-SUM(J$8:J172)," ")))))</f>
        <v xml:space="preserve"> </v>
      </c>
      <c r="K173" s="1">
        <f>IF(C$4=0,0,(SUM(D$8:D173)/C$4))</f>
        <v>0</v>
      </c>
      <c r="L173" s="9" t="str">
        <f t="shared" si="52"/>
        <v xml:space="preserve"> </v>
      </c>
      <c r="M173" s="2" t="str">
        <f>IF(U173=2,K173,IF(W173=2,K173-SUM(M$8:M172),IF(X173=2,K173-SUM(M$8:M172),IF(X172=2,1-SUM(M$8:M172)," "))))</f>
        <v xml:space="preserve"> </v>
      </c>
      <c r="N173" s="1" t="str">
        <f t="shared" si="53"/>
        <v xml:space="preserve"> </v>
      </c>
      <c r="P173" s="3" t="str">
        <f>IF(O173="Plus",$K173,IF(O173="Basis",$K173-SUM(P$8:P172),IF(O173="Breedte",$K173-SUM(P$8:P172),IF(O172="Breedte",1-SUM(P$8:P172)," "))))</f>
        <v xml:space="preserve"> </v>
      </c>
      <c r="Q173" s="57" t="str">
        <f t="shared" si="68"/>
        <v/>
      </c>
      <c r="R173" s="93">
        <f t="shared" si="67"/>
        <v>0</v>
      </c>
      <c r="S173" s="12">
        <f t="shared" si="54"/>
        <v>-95</v>
      </c>
      <c r="T173" s="18">
        <f t="shared" si="55"/>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6"/>
        <v>1</v>
      </c>
      <c r="Z173" s="12">
        <f t="shared" si="57"/>
        <v>1</v>
      </c>
      <c r="AA173" s="12">
        <f t="shared" si="58"/>
        <v>1</v>
      </c>
      <c r="AB173" s="12">
        <f t="shared" si="59"/>
        <v>1</v>
      </c>
      <c r="AD173" s="12">
        <f t="shared" si="60"/>
        <v>-95</v>
      </c>
      <c r="AE173" s="18">
        <f t="shared" si="61"/>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2"/>
        <v>1</v>
      </c>
      <c r="AK173" s="12">
        <f t="shared" si="63"/>
        <v>1</v>
      </c>
      <c r="AL173" s="12">
        <f t="shared" si="64"/>
        <v>1</v>
      </c>
      <c r="AM173" s="12">
        <f t="shared" si="65"/>
        <v>1</v>
      </c>
    </row>
    <row r="174" spans="1:39" ht="12" customHeight="1" x14ac:dyDescent="0.15">
      <c r="A174" s="5">
        <f t="shared" si="50"/>
        <v>0</v>
      </c>
      <c r="B174" s="5">
        <f t="shared" si="51"/>
        <v>0</v>
      </c>
      <c r="C174" s="14">
        <f t="shared" si="66"/>
        <v>-96</v>
      </c>
      <c r="F174" s="120"/>
      <c r="G174" s="65" t="str">
        <f t="shared" si="69"/>
        <v/>
      </c>
      <c r="H174" s="4" t="str">
        <f>IF(G174="I",$K174,IF(G174="II",$K174-SUM(H$8:H173),IF(G174="III",$K174-SUM(H$8:H173),IF(G174="IV",$K174-SUM(H$8:H173),IF(G174="V",1-SUM(H$8:H173)," ")))))</f>
        <v xml:space="preserve"> </v>
      </c>
      <c r="I174" s="66" t="str">
        <f t="shared" si="49"/>
        <v/>
      </c>
      <c r="J174" s="43" t="str">
        <f>IF(I174="A",$K174,IF(I174="B",$K174-SUM(J$8:J173),IF(I174="C",$K174-SUM(J$8:J173),IF(I174="D",$K174-SUM(J$8:J173),IF(I174="E",1-SUM(J$8:J173)," ")))))</f>
        <v xml:space="preserve"> </v>
      </c>
      <c r="K174" s="1">
        <f>IF(C$4=0,0,(SUM(D$8:D174)/C$4))</f>
        <v>0</v>
      </c>
      <c r="L174" s="9" t="str">
        <f t="shared" si="52"/>
        <v xml:space="preserve"> </v>
      </c>
      <c r="M174" s="2" t="str">
        <f>IF(U174=2,K174,IF(W174=2,K174-SUM(M$8:M173),IF(X174=2,K174-SUM(M$8:M173),IF(X173=2,1-SUM(M$8:M173)," "))))</f>
        <v xml:space="preserve"> </v>
      </c>
      <c r="N174" s="1" t="str">
        <f t="shared" si="53"/>
        <v xml:space="preserve"> </v>
      </c>
      <c r="P174" s="3" t="str">
        <f>IF(O174="Plus",$K174,IF(O174="Basis",$K174-SUM(P$8:P173),IF(O174="Breedte",$K174-SUM(P$8:P173),IF(O173="Breedte",1-SUM(P$8:P173)," "))))</f>
        <v xml:space="preserve"> </v>
      </c>
      <c r="Q174" s="57" t="str">
        <f t="shared" si="68"/>
        <v/>
      </c>
      <c r="R174" s="93">
        <f t="shared" si="67"/>
        <v>0</v>
      </c>
      <c r="S174" s="12">
        <f t="shared" si="54"/>
        <v>-96</v>
      </c>
      <c r="T174" s="18">
        <f t="shared" si="55"/>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6"/>
        <v>1</v>
      </c>
      <c r="Z174" s="12">
        <f t="shared" si="57"/>
        <v>1</v>
      </c>
      <c r="AA174" s="12">
        <f t="shared" si="58"/>
        <v>1</v>
      </c>
      <c r="AB174" s="12">
        <f t="shared" si="59"/>
        <v>1</v>
      </c>
      <c r="AD174" s="12">
        <f t="shared" si="60"/>
        <v>-96</v>
      </c>
      <c r="AE174" s="18">
        <f t="shared" si="61"/>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2"/>
        <v>1</v>
      </c>
      <c r="AK174" s="12">
        <f t="shared" si="63"/>
        <v>1</v>
      </c>
      <c r="AL174" s="12">
        <f t="shared" si="64"/>
        <v>1</v>
      </c>
      <c r="AM174" s="12">
        <f t="shared" si="65"/>
        <v>1</v>
      </c>
    </row>
    <row r="175" spans="1:39" ht="12" customHeight="1" x14ac:dyDescent="0.15">
      <c r="A175" s="5">
        <f t="shared" si="50"/>
        <v>0</v>
      </c>
      <c r="B175" s="5">
        <f t="shared" si="51"/>
        <v>0</v>
      </c>
      <c r="C175" s="14">
        <f t="shared" si="66"/>
        <v>-97</v>
      </c>
      <c r="F175" s="120" t="e">
        <f>VLOOKUP(C175,Blad1!$A:$C,3,0)</f>
        <v>#N/A</v>
      </c>
      <c r="G175" s="65" t="str">
        <f t="shared" si="69"/>
        <v/>
      </c>
      <c r="H175" s="4" t="str">
        <f>IF(G175="I",$K175,IF(G175="II",$K175-SUM(H$8:H174),IF(G175="III",$K175-SUM(H$8:H174),IF(G175="IV",$K175-SUM(H$8:H174),IF(G175="V",1-SUM(H$8:H174)," ")))))</f>
        <v xml:space="preserve"> </v>
      </c>
      <c r="I175" s="66" t="str">
        <f t="shared" si="49"/>
        <v/>
      </c>
      <c r="J175" s="43" t="str">
        <f>IF(I175="A",$K175,IF(I175="B",$K175-SUM(J$8:J174),IF(I175="C",$K175-SUM(J$8:J174),IF(I175="D",$K175-SUM(J$8:J174),IF(I175="E",1-SUM(J$8:J174)," ")))))</f>
        <v xml:space="preserve"> </v>
      </c>
      <c r="K175" s="1">
        <f>IF(C$4=0,0,(SUM(D$8:D175)/C$4))</f>
        <v>0</v>
      </c>
      <c r="L175" s="9" t="str">
        <f t="shared" si="52"/>
        <v xml:space="preserve"> </v>
      </c>
      <c r="M175" s="2" t="str">
        <f>IF(U175=2,K175,IF(W175=2,K175-SUM(M$8:M174),IF(X175=2,K175-SUM(M$8:M174),IF(X174=2,1-SUM(M$8:M174)," "))))</f>
        <v xml:space="preserve"> </v>
      </c>
      <c r="N175" s="1" t="str">
        <f t="shared" si="53"/>
        <v xml:space="preserve"> </v>
      </c>
      <c r="P175" s="3" t="str">
        <f>IF(O175="Plus",$K175,IF(O175="Basis",$K175-SUM(P$8:P174),IF(O175="Breedte",$K175-SUM(P$8:P174),IF(O174="Breedte",1-SUM(P$8:P174)," "))))</f>
        <v xml:space="preserve"> </v>
      </c>
      <c r="Q175" s="57" t="str">
        <f t="shared" si="68"/>
        <v/>
      </c>
      <c r="R175" s="93" t="e">
        <f t="shared" si="67"/>
        <v>#N/A</v>
      </c>
      <c r="S175" s="12">
        <f t="shared" si="54"/>
        <v>-97</v>
      </c>
      <c r="T175" s="18">
        <f t="shared" si="55"/>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6"/>
        <v>1</v>
      </c>
      <c r="Z175" s="12">
        <f t="shared" si="57"/>
        <v>1</v>
      </c>
      <c r="AA175" s="12">
        <f t="shared" si="58"/>
        <v>1</v>
      </c>
      <c r="AB175" s="12">
        <f t="shared" si="59"/>
        <v>1</v>
      </c>
      <c r="AD175" s="12">
        <f t="shared" si="60"/>
        <v>-97</v>
      </c>
      <c r="AE175" s="18">
        <f t="shared" si="61"/>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2"/>
        <v>1</v>
      </c>
      <c r="AK175" s="12">
        <f t="shared" si="63"/>
        <v>1</v>
      </c>
      <c r="AL175" s="12">
        <f t="shared" si="64"/>
        <v>1</v>
      </c>
      <c r="AM175" s="12">
        <f t="shared" si="65"/>
        <v>1</v>
      </c>
    </row>
    <row r="176" spans="1:39" ht="12" customHeight="1" x14ac:dyDescent="0.15">
      <c r="A176" s="5">
        <f t="shared" si="50"/>
        <v>0</v>
      </c>
      <c r="B176" s="5">
        <f t="shared" si="51"/>
        <v>0</v>
      </c>
      <c r="C176" s="14">
        <f t="shared" si="66"/>
        <v>-98</v>
      </c>
      <c r="F176" s="120" t="e">
        <f>VLOOKUP(C176,Blad1!$A:$C,3,0)</f>
        <v>#N/A</v>
      </c>
      <c r="G176" s="65" t="str">
        <f t="shared" si="69"/>
        <v/>
      </c>
      <c r="H176" s="4" t="str">
        <f>IF(G176="I",$K176,IF(G176="II",$K176-SUM(H$8:H175),IF(G176="III",$K176-SUM(H$8:H175),IF(G176="IV",$K176-SUM(H$8:H175),IF(G176="V",1-SUM(H$8:H175)," ")))))</f>
        <v xml:space="preserve"> </v>
      </c>
      <c r="I176" s="66" t="str">
        <f t="shared" si="49"/>
        <v/>
      </c>
      <c r="J176" s="43" t="str">
        <f>IF(I176="A",$K176,IF(I176="B",$K176-SUM(J$8:J175),IF(I176="C",$K176-SUM(J$8:J175),IF(I176="D",$K176-SUM(J$8:J175),IF(I176="E",1-SUM(J$8:J175)," ")))))</f>
        <v xml:space="preserve"> </v>
      </c>
      <c r="K176" s="1">
        <f>IF(C$4=0,0,(SUM(D$8:D176)/C$4))</f>
        <v>0</v>
      </c>
      <c r="L176" s="9" t="str">
        <f t="shared" si="52"/>
        <v xml:space="preserve"> </v>
      </c>
      <c r="M176" s="2" t="str">
        <f>IF(U176=2,K176,IF(W176=2,K176-SUM(M$8:M175),IF(X176=2,K176-SUM(M$8:M175),IF(X175=2,1-SUM(M$8:M175)," "))))</f>
        <v xml:space="preserve"> </v>
      </c>
      <c r="N176" s="1" t="str">
        <f t="shared" si="53"/>
        <v xml:space="preserve"> </v>
      </c>
      <c r="P176" s="3" t="str">
        <f>IF(O176="Plus",$K176,IF(O176="Basis",$K176-SUM(P$8:P175),IF(O176="Breedte",$K176-SUM(P$8:P175),IF(O175="Breedte",1-SUM(P$8:P175)," "))))</f>
        <v xml:space="preserve"> </v>
      </c>
      <c r="Q176" s="57" t="str">
        <f t="shared" si="68"/>
        <v/>
      </c>
      <c r="R176" s="93" t="e">
        <f t="shared" si="67"/>
        <v>#N/A</v>
      </c>
      <c r="S176" s="12">
        <f t="shared" si="54"/>
        <v>-98</v>
      </c>
      <c r="T176" s="18">
        <f t="shared" si="55"/>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6"/>
        <v>1</v>
      </c>
      <c r="Z176" s="12">
        <f t="shared" si="57"/>
        <v>1</v>
      </c>
      <c r="AA176" s="12">
        <f t="shared" si="58"/>
        <v>1</v>
      </c>
      <c r="AB176" s="12">
        <f t="shared" si="59"/>
        <v>1</v>
      </c>
      <c r="AD176" s="12">
        <f t="shared" si="60"/>
        <v>-98</v>
      </c>
      <c r="AE176" s="18">
        <f t="shared" si="61"/>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2"/>
        <v>1</v>
      </c>
      <c r="AK176" s="12">
        <f t="shared" si="63"/>
        <v>1</v>
      </c>
      <c r="AL176" s="12">
        <f t="shared" si="64"/>
        <v>1</v>
      </c>
      <c r="AM176" s="12">
        <f t="shared" si="65"/>
        <v>1</v>
      </c>
    </row>
    <row r="177" spans="1:39" ht="12" customHeight="1" x14ac:dyDescent="0.15">
      <c r="A177" s="5">
        <f t="shared" si="50"/>
        <v>0</v>
      </c>
      <c r="B177" s="5">
        <f t="shared" si="51"/>
        <v>0</v>
      </c>
      <c r="C177" s="14">
        <f t="shared" si="66"/>
        <v>-99</v>
      </c>
      <c r="F177" s="120" t="e">
        <f>VLOOKUP(C177,Blad1!$A:$C,3,0)</f>
        <v>#N/A</v>
      </c>
      <c r="G177" s="65" t="str">
        <f t="shared" si="69"/>
        <v/>
      </c>
      <c r="H177" s="4" t="str">
        <f>IF(G177="I",$K177,IF(G177="II",$K177-SUM(H$8:H176),IF(G177="III",$K177-SUM(H$8:H176),IF(G177="IV",$K177-SUM(H$8:H176),IF(G177="V",1-SUM(H$8:H176)," ")))))</f>
        <v xml:space="preserve"> </v>
      </c>
      <c r="I177" s="66" t="str">
        <f t="shared" si="49"/>
        <v/>
      </c>
      <c r="J177" s="43" t="str">
        <f>IF(I177="A",$K177,IF(I177="B",$K177-SUM(J$8:J176),IF(I177="C",$K177-SUM(J$8:J176),IF(I177="D",$K177-SUM(J$8:J176),IF(I177="E",1-SUM(J$8:J176)," ")))))</f>
        <v xml:space="preserve"> </v>
      </c>
      <c r="K177" s="1">
        <f>IF(C$4=0,0,(SUM(D$8:D177)/C$4))</f>
        <v>0</v>
      </c>
      <c r="L177" s="9" t="str">
        <f t="shared" si="52"/>
        <v xml:space="preserve"> </v>
      </c>
      <c r="M177" s="2" t="str">
        <f>IF(U177=2,K177,IF(W177=2,K177-SUM(M$8:M176),IF(X177=2,K177-SUM(M$8:M176),IF(X176=2,1-SUM(M$8:M176)," "))))</f>
        <v xml:space="preserve"> </v>
      </c>
      <c r="N177" s="1" t="str">
        <f t="shared" si="53"/>
        <v xml:space="preserve"> </v>
      </c>
      <c r="P177" s="3" t="str">
        <f>IF(O177="Plus",$K177,IF(O177="Basis",$K177-SUM(P$8:P176),IF(O177="Breedte",$K177-SUM(P$8:P176),IF(O176="Breedte",1-SUM(P$8:P176)," "))))</f>
        <v xml:space="preserve"> </v>
      </c>
      <c r="Q177" s="57" t="str">
        <f t="shared" si="68"/>
        <v/>
      </c>
      <c r="R177" s="93" t="e">
        <f t="shared" si="67"/>
        <v>#N/A</v>
      </c>
      <c r="S177" s="12">
        <f t="shared" si="54"/>
        <v>-99</v>
      </c>
      <c r="T177" s="18">
        <f t="shared" si="55"/>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6"/>
        <v>1</v>
      </c>
      <c r="Z177" s="12">
        <f t="shared" si="57"/>
        <v>1</v>
      </c>
      <c r="AA177" s="12">
        <f t="shared" si="58"/>
        <v>1</v>
      </c>
      <c r="AB177" s="12">
        <f t="shared" si="59"/>
        <v>1</v>
      </c>
      <c r="AD177" s="12">
        <f t="shared" si="60"/>
        <v>-99</v>
      </c>
      <c r="AE177" s="18">
        <f t="shared" si="61"/>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2"/>
        <v>1</v>
      </c>
      <c r="AK177" s="12">
        <f t="shared" si="63"/>
        <v>1</v>
      </c>
      <c r="AL177" s="12">
        <f t="shared" si="64"/>
        <v>1</v>
      </c>
      <c r="AM177" s="12">
        <f t="shared" si="65"/>
        <v>1</v>
      </c>
    </row>
    <row r="178" spans="1:39" ht="12" customHeight="1" x14ac:dyDescent="0.15">
      <c r="A178" s="5">
        <f t="shared" si="50"/>
        <v>0</v>
      </c>
      <c r="B178" s="5">
        <f t="shared" si="51"/>
        <v>0</v>
      </c>
      <c r="C178" s="14">
        <f t="shared" si="66"/>
        <v>-100</v>
      </c>
      <c r="F178" s="120" t="e">
        <f>VLOOKUP(C178,Blad1!$A:$C,3,0)</f>
        <v>#N/A</v>
      </c>
      <c r="G178" s="65" t="str">
        <f t="shared" si="69"/>
        <v/>
      </c>
      <c r="H178" s="4" t="str">
        <f>IF(G178="I",$K178,IF(G178="II",$K178-SUM(H$8:H177),IF(G178="III",$K178-SUM(H$8:H177),IF(G178="IV",$K178-SUM(H$8:H177),IF(G178="V",1-SUM(H$8:H177)," ")))))</f>
        <v xml:space="preserve"> </v>
      </c>
      <c r="I178" s="66" t="str">
        <f t="shared" si="49"/>
        <v/>
      </c>
      <c r="J178" s="43" t="str">
        <f>IF(I178="A",$K178,IF(I178="B",$K178-SUM(J$8:J177),IF(I178="C",$K178-SUM(J$8:J177),IF(I178="D",$K178-SUM(J$8:J177),IF(I178="E",1-SUM(J$8:J177)," ")))))</f>
        <v xml:space="preserve"> </v>
      </c>
      <c r="K178" s="1">
        <f>IF(C$4=0,0,(SUM(D$8:D178)/C$4))</f>
        <v>0</v>
      </c>
      <c r="L178" s="9" t="str">
        <f t="shared" si="52"/>
        <v xml:space="preserve"> </v>
      </c>
      <c r="M178" s="2" t="str">
        <f>IF(U178=2,K178,IF(W178=2,K178-SUM(M$8:M177),IF(X178=2,K178-SUM(M$8:M177),IF(X177=2,1-SUM(M$8:M177)," "))))</f>
        <v xml:space="preserve"> </v>
      </c>
      <c r="N178" s="1" t="str">
        <f t="shared" si="53"/>
        <v xml:space="preserve"> </v>
      </c>
      <c r="P178" s="3" t="str">
        <f>IF(O178="Plus",$K178,IF(O178="Basis",$K178-SUM(P$8:P177),IF(O178="Breedte",$K178-SUM(P$8:P177),IF(O177="Breedte",1-SUM(P$8:P177)," "))))</f>
        <v xml:space="preserve"> </v>
      </c>
      <c r="Q178" s="57" t="str">
        <f t="shared" si="68"/>
        <v/>
      </c>
      <c r="R178" s="93" t="e">
        <f t="shared" si="67"/>
        <v>#N/A</v>
      </c>
      <c r="S178" s="12">
        <f t="shared" si="54"/>
        <v>-100</v>
      </c>
      <c r="T178" s="18">
        <f t="shared" si="55"/>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6"/>
        <v>1</v>
      </c>
      <c r="Z178" s="12">
        <f t="shared" si="57"/>
        <v>1</v>
      </c>
      <c r="AA178" s="12">
        <f t="shared" si="58"/>
        <v>1</v>
      </c>
      <c r="AB178" s="12">
        <f t="shared" si="59"/>
        <v>1</v>
      </c>
      <c r="AD178" s="12">
        <f t="shared" si="60"/>
        <v>-100</v>
      </c>
      <c r="AE178" s="18">
        <f t="shared" si="61"/>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2"/>
        <v>1</v>
      </c>
      <c r="AK178" s="12">
        <f t="shared" si="63"/>
        <v>1</v>
      </c>
      <c r="AL178" s="12">
        <f t="shared" si="64"/>
        <v>1</v>
      </c>
      <c r="AM178" s="12">
        <f t="shared" si="65"/>
        <v>1</v>
      </c>
    </row>
    <row r="179" spans="1:39" ht="12" customHeight="1" x14ac:dyDescent="0.15">
      <c r="A179" s="5">
        <f t="shared" si="50"/>
        <v>0</v>
      </c>
      <c r="B179" s="5">
        <f t="shared" si="51"/>
        <v>0</v>
      </c>
      <c r="C179" s="14">
        <f t="shared" si="66"/>
        <v>-101</v>
      </c>
      <c r="F179" s="120" t="e">
        <f>VLOOKUP(C179,Blad1!$A:$C,3,0)</f>
        <v>#N/A</v>
      </c>
      <c r="G179" s="65" t="str">
        <f t="shared" si="69"/>
        <v/>
      </c>
      <c r="H179" s="4" t="str">
        <f>IF(G179="I",$K179,IF(G179="II",$K179-SUM(H$8:H178),IF(G179="III",$K179-SUM(H$8:H178),IF(G179="IV",$K179-SUM(H$8:H178),IF(G179="V",1-SUM(H$8:H178)," ")))))</f>
        <v xml:space="preserve"> </v>
      </c>
      <c r="I179" s="66" t="str">
        <f t="shared" si="49"/>
        <v/>
      </c>
      <c r="J179" s="43" t="str">
        <f>IF(I179="A",$K179,IF(I179="B",$K179-SUM(J$8:J178),IF(I179="C",$K179-SUM(J$8:J178),IF(I179="D",$K179-SUM(J$8:J178),IF(I179="E",1-SUM(J$8:J178)," ")))))</f>
        <v xml:space="preserve"> </v>
      </c>
      <c r="K179" s="1">
        <f>IF(C$4=0,0,(SUM(D$8:D179)/C$4))</f>
        <v>0</v>
      </c>
      <c r="L179" s="9" t="str">
        <f t="shared" si="52"/>
        <v xml:space="preserve"> </v>
      </c>
      <c r="M179" s="2" t="str">
        <f>IF(U179=2,K179,IF(W179=2,K179-SUM(M$8:M178),IF(X179=2,K179-SUM(M$8:M178),IF(X178=2,1-SUM(M$8:M178)," "))))</f>
        <v xml:space="preserve"> </v>
      </c>
      <c r="N179" s="1" t="str">
        <f t="shared" si="53"/>
        <v xml:space="preserve"> </v>
      </c>
      <c r="P179" s="3" t="str">
        <f>IF(O179="Plus",$K179,IF(O179="Basis",$K179-SUM(P$8:P178),IF(O179="Breedte",$K179-SUM(P$8:P178),IF(O178="Breedte",1-SUM(P$8:P178)," "))))</f>
        <v xml:space="preserve"> </v>
      </c>
      <c r="Q179" s="57" t="str">
        <f t="shared" si="68"/>
        <v/>
      </c>
      <c r="R179" s="93" t="e">
        <f t="shared" si="67"/>
        <v>#N/A</v>
      </c>
      <c r="S179" s="12">
        <f t="shared" si="54"/>
        <v>-101</v>
      </c>
      <c r="T179" s="18">
        <f t="shared" si="55"/>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6"/>
        <v>1</v>
      </c>
      <c r="Z179" s="12">
        <f t="shared" si="57"/>
        <v>1</v>
      </c>
      <c r="AA179" s="12">
        <f t="shared" si="58"/>
        <v>1</v>
      </c>
      <c r="AB179" s="12">
        <f t="shared" si="59"/>
        <v>1</v>
      </c>
      <c r="AD179" s="12">
        <f t="shared" si="60"/>
        <v>-101</v>
      </c>
      <c r="AE179" s="18">
        <f t="shared" si="61"/>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2"/>
        <v>1</v>
      </c>
      <c r="AK179" s="12">
        <f t="shared" si="63"/>
        <v>1</v>
      </c>
      <c r="AL179" s="12">
        <f t="shared" si="64"/>
        <v>1</v>
      </c>
      <c r="AM179" s="12">
        <f t="shared" si="65"/>
        <v>1</v>
      </c>
    </row>
    <row r="180" spans="1:39" ht="12" customHeight="1" x14ac:dyDescent="0.15">
      <c r="A180" s="5">
        <f t="shared" si="50"/>
        <v>0</v>
      </c>
      <c r="B180" s="5">
        <f t="shared" si="51"/>
        <v>0</v>
      </c>
      <c r="C180" s="14">
        <f t="shared" si="66"/>
        <v>-102</v>
      </c>
      <c r="F180" s="120" t="e">
        <f>VLOOKUP(C180,Blad1!$A:$C,3,0)</f>
        <v>#N/A</v>
      </c>
      <c r="G180" s="65" t="str">
        <f t="shared" si="69"/>
        <v/>
      </c>
      <c r="H180" s="4" t="str">
        <f>IF(G180="I",$K180,IF(G180="II",$K180-SUM(H$8:H179),IF(G180="III",$K180-SUM(H$8:H179),IF(G180="IV",$K180-SUM(H$8:H179),IF(G180="V",1-SUM(H$8:H179)," ")))))</f>
        <v xml:space="preserve"> </v>
      </c>
      <c r="I180" s="66" t="str">
        <f t="shared" si="49"/>
        <v/>
      </c>
      <c r="J180" s="43" t="str">
        <f>IF(I180="A",$K180,IF(I180="B",$K180-SUM(J$8:J179),IF(I180="C",$K180-SUM(J$8:J179),IF(I180="D",$K180-SUM(J$8:J179),IF(I180="E",1-SUM(J$8:J179)," ")))))</f>
        <v xml:space="preserve"> </v>
      </c>
      <c r="K180" s="1">
        <f>IF(C$4=0,0,(SUM(D$8:D180)/C$4))</f>
        <v>0</v>
      </c>
      <c r="L180" s="9" t="str">
        <f t="shared" si="52"/>
        <v xml:space="preserve"> </v>
      </c>
      <c r="M180" s="2" t="str">
        <f>IF(U180=2,K180,IF(W180=2,K180-SUM(M$8:M179),IF(X180=2,K180-SUM(M$8:M179),IF(X179=2,1-SUM(M$8:M179)," "))))</f>
        <v xml:space="preserve"> </v>
      </c>
      <c r="N180" s="1" t="str">
        <f t="shared" si="53"/>
        <v xml:space="preserve"> </v>
      </c>
      <c r="P180" s="3" t="str">
        <f>IF(O180="Plus",$K180,IF(O180="Basis",$K180-SUM(P$8:P179),IF(O180="Breedte",$K180-SUM(P$8:P179),IF(O179="Breedte",1-SUM(P$8:P179)," "))))</f>
        <v xml:space="preserve"> </v>
      </c>
      <c r="Q180" s="57" t="str">
        <f t="shared" si="68"/>
        <v/>
      </c>
      <c r="R180" s="93" t="e">
        <f t="shared" si="67"/>
        <v>#N/A</v>
      </c>
      <c r="S180" s="12">
        <f t="shared" si="54"/>
        <v>-102</v>
      </c>
      <c r="T180" s="18">
        <f t="shared" si="55"/>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6"/>
        <v>1</v>
      </c>
      <c r="Z180" s="12">
        <f t="shared" si="57"/>
        <v>1</v>
      </c>
      <c r="AA180" s="12">
        <f t="shared" si="58"/>
        <v>1</v>
      </c>
      <c r="AB180" s="12">
        <f t="shared" si="59"/>
        <v>1</v>
      </c>
      <c r="AD180" s="12">
        <f t="shared" si="60"/>
        <v>-102</v>
      </c>
      <c r="AE180" s="18">
        <f t="shared" si="61"/>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2"/>
        <v>1</v>
      </c>
      <c r="AK180" s="12">
        <f t="shared" si="63"/>
        <v>1</v>
      </c>
      <c r="AL180" s="12">
        <f t="shared" si="64"/>
        <v>1</v>
      </c>
      <c r="AM180" s="12">
        <f t="shared" si="65"/>
        <v>1</v>
      </c>
    </row>
    <row r="181" spans="1:39" ht="12" customHeight="1" x14ac:dyDescent="0.15">
      <c r="A181" s="5">
        <f t="shared" si="50"/>
        <v>0</v>
      </c>
      <c r="B181" s="5">
        <f t="shared" si="51"/>
        <v>0</v>
      </c>
      <c r="C181" s="14">
        <f t="shared" si="66"/>
        <v>-103</v>
      </c>
      <c r="F181" s="120" t="e">
        <f>VLOOKUP(C181,Blad1!$A:$C,3,0)</f>
        <v>#N/A</v>
      </c>
      <c r="G181" s="65" t="str">
        <f t="shared" si="69"/>
        <v/>
      </c>
      <c r="H181" s="4" t="str">
        <f>IF(G181="I",$K181,IF(G181="II",$K181-SUM(H$8:H180),IF(G181="III",$K181-SUM(H$8:H180),IF(G181="IV",$K181-SUM(H$8:H180),IF(G181="V",1-SUM(H$8:H180)," ")))))</f>
        <v xml:space="preserve"> </v>
      </c>
      <c r="I181" s="66" t="str">
        <f t="shared" si="49"/>
        <v/>
      </c>
      <c r="J181" s="43" t="str">
        <f>IF(I181="A",$K181,IF(I181="B",$K181-SUM(J$8:J180),IF(I181="C",$K181-SUM(J$8:J180),IF(I181="D",$K181-SUM(J$8:J180),IF(I181="E",1-SUM(J$8:J180)," ")))))</f>
        <v xml:space="preserve"> </v>
      </c>
      <c r="K181" s="1">
        <f>IF(C$4=0,0,(SUM(D$8:D181)/C$4))</f>
        <v>0</v>
      </c>
      <c r="L181" s="9" t="str">
        <f t="shared" si="52"/>
        <v xml:space="preserve"> </v>
      </c>
      <c r="M181" s="2" t="str">
        <f>IF(U181=2,K181,IF(W181=2,K181-SUM(M$8:M180),IF(X181=2,K181-SUM(M$8:M180),IF(X180=2,1-SUM(M$8:M180)," "))))</f>
        <v xml:space="preserve"> </v>
      </c>
      <c r="N181" s="1" t="str">
        <f t="shared" si="53"/>
        <v xml:space="preserve"> </v>
      </c>
      <c r="P181" s="3" t="str">
        <f>IF(O181="Plus",$K181,IF(O181="Basis",$K181-SUM(P$8:P180),IF(O181="Breedte",$K181-SUM(P$8:P180),IF(O180="Breedte",1-SUM(P$8:P180)," "))))</f>
        <v xml:space="preserve"> </v>
      </c>
      <c r="Q181" s="57" t="str">
        <f t="shared" si="68"/>
        <v/>
      </c>
      <c r="R181" s="93" t="e">
        <f t="shared" si="67"/>
        <v>#N/A</v>
      </c>
      <c r="S181" s="12">
        <f t="shared" si="54"/>
        <v>-103</v>
      </c>
      <c r="T181" s="18">
        <f t="shared" si="55"/>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6"/>
        <v>1</v>
      </c>
      <c r="Z181" s="12">
        <f t="shared" si="57"/>
        <v>1</v>
      </c>
      <c r="AA181" s="12">
        <f t="shared" si="58"/>
        <v>1</v>
      </c>
      <c r="AB181" s="12">
        <f t="shared" si="59"/>
        <v>1</v>
      </c>
      <c r="AD181" s="12">
        <f t="shared" si="60"/>
        <v>-103</v>
      </c>
      <c r="AE181" s="18">
        <f t="shared" si="61"/>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2"/>
        <v>1</v>
      </c>
      <c r="AK181" s="12">
        <f t="shared" si="63"/>
        <v>1</v>
      </c>
      <c r="AL181" s="12">
        <f t="shared" si="64"/>
        <v>1</v>
      </c>
      <c r="AM181" s="12">
        <f t="shared" si="65"/>
        <v>1</v>
      </c>
    </row>
    <row r="182" spans="1:39" ht="12" customHeight="1" x14ac:dyDescent="0.15">
      <c r="A182" s="5">
        <f t="shared" si="50"/>
        <v>0</v>
      </c>
      <c r="B182" s="5">
        <f t="shared" si="51"/>
        <v>0</v>
      </c>
      <c r="C182" s="14">
        <f t="shared" si="66"/>
        <v>-104</v>
      </c>
      <c r="F182" s="120" t="e">
        <f>VLOOKUP(C182,Blad1!$A:$C,3,0)</f>
        <v>#N/A</v>
      </c>
      <c r="G182" s="65" t="str">
        <f t="shared" si="69"/>
        <v/>
      </c>
      <c r="H182" s="4" t="str">
        <f>IF(G182="I",$K182,IF(G182="II",$K182-SUM(H$8:H181),IF(G182="III",$K182-SUM(H$8:H181),IF(G182="IV",$K182-SUM(H$8:H181),IF(G182="V",1-SUM(H$8:H181)," ")))))</f>
        <v xml:space="preserve"> </v>
      </c>
      <c r="I182" s="66" t="str">
        <f t="shared" si="49"/>
        <v/>
      </c>
      <c r="J182" s="43" t="str">
        <f>IF(I182="A",$K182,IF(I182="B",$K182-SUM(J$8:J181),IF(I182="C",$K182-SUM(J$8:J181),IF(I182="D",$K182-SUM(J$8:J181),IF(I182="E",1-SUM(J$8:J181)," ")))))</f>
        <v xml:space="preserve"> </v>
      </c>
      <c r="K182" s="1">
        <f>IF(C$4=0,0,(SUM(D$8:D182)/C$4))</f>
        <v>0</v>
      </c>
      <c r="L182" s="9" t="str">
        <f t="shared" si="52"/>
        <v xml:space="preserve"> </v>
      </c>
      <c r="M182" s="2" t="str">
        <f>IF(U182=2,K182,IF(W182=2,K182-SUM(M$8:M181),IF(X182=2,K182-SUM(M$8:M181),IF(X181=2,1-SUM(M$8:M181)," "))))</f>
        <v xml:space="preserve"> </v>
      </c>
      <c r="N182" s="1" t="str">
        <f t="shared" si="53"/>
        <v xml:space="preserve"> </v>
      </c>
      <c r="P182" s="3" t="str">
        <f>IF(O182="Plus",$K182,IF(O182="Basis",$K182-SUM(P$8:P181),IF(O182="Breedte",$K182-SUM(P$8:P181),IF(O181="Breedte",1-SUM(P$8:P181)," "))))</f>
        <v xml:space="preserve"> </v>
      </c>
      <c r="Q182" s="57" t="str">
        <f t="shared" si="68"/>
        <v/>
      </c>
      <c r="R182" s="93" t="e">
        <f t="shared" si="67"/>
        <v>#N/A</v>
      </c>
      <c r="S182" s="12">
        <f t="shared" si="54"/>
        <v>-104</v>
      </c>
      <c r="T182" s="18">
        <f t="shared" si="55"/>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6"/>
        <v>1</v>
      </c>
      <c r="Z182" s="12">
        <f t="shared" si="57"/>
        <v>1</v>
      </c>
      <c r="AA182" s="12">
        <f t="shared" si="58"/>
        <v>1</v>
      </c>
      <c r="AB182" s="12">
        <f t="shared" si="59"/>
        <v>1</v>
      </c>
      <c r="AD182" s="12">
        <f t="shared" si="60"/>
        <v>-104</v>
      </c>
      <c r="AE182" s="18">
        <f t="shared" si="61"/>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2"/>
        <v>1</v>
      </c>
      <c r="AK182" s="12">
        <f t="shared" si="63"/>
        <v>1</v>
      </c>
      <c r="AL182" s="12">
        <f t="shared" si="64"/>
        <v>1</v>
      </c>
      <c r="AM182" s="12">
        <f t="shared" si="65"/>
        <v>1</v>
      </c>
    </row>
    <row r="183" spans="1:39" ht="12" customHeight="1" x14ac:dyDescent="0.15">
      <c r="A183" s="5">
        <f t="shared" si="50"/>
        <v>0</v>
      </c>
      <c r="B183" s="5">
        <f t="shared" si="51"/>
        <v>0</v>
      </c>
      <c r="C183" s="14">
        <f t="shared" si="66"/>
        <v>-105</v>
      </c>
      <c r="F183" s="120" t="e">
        <f>VLOOKUP(C183,Blad1!$A:$C,3,0)</f>
        <v>#N/A</v>
      </c>
      <c r="G183" s="65" t="str">
        <f t="shared" si="69"/>
        <v/>
      </c>
      <c r="H183" s="4" t="str">
        <f>IF(G183="I",$K183,IF(G183="II",$K183-SUM(H$8:H182),IF(G183="III",$K183-SUM(H$8:H182),IF(G183="IV",$K183-SUM(H$8:H182),IF(G183="V",1-SUM(H$8:H182)," ")))))</f>
        <v xml:space="preserve"> </v>
      </c>
      <c r="I183" s="66" t="str">
        <f t="shared" si="49"/>
        <v/>
      </c>
      <c r="J183" s="43" t="str">
        <f>IF(I183="A",$K183,IF(I183="B",$K183-SUM(J$8:J182),IF(I183="C",$K183-SUM(J$8:J182),IF(I183="D",$K183-SUM(J$8:J182),IF(I183="E",1-SUM(J$8:J182)," ")))))</f>
        <v xml:space="preserve"> </v>
      </c>
      <c r="K183" s="1">
        <f>IF(C$4=0,0,(SUM(D$8:D183)/C$4))</f>
        <v>0</v>
      </c>
      <c r="L183" s="9" t="str">
        <f t="shared" si="52"/>
        <v xml:space="preserve"> </v>
      </c>
      <c r="M183" s="2" t="str">
        <f>IF(U183=2,K183,IF(W183=2,K183-SUM(M$8:M182),IF(X183=2,K183-SUM(M$8:M182),IF(X182=2,1-SUM(M$8:M182)," "))))</f>
        <v xml:space="preserve"> </v>
      </c>
      <c r="N183" s="1" t="str">
        <f t="shared" si="53"/>
        <v xml:space="preserve"> </v>
      </c>
      <c r="P183" s="3" t="str">
        <f>IF(O183="Plus",$K183,IF(O183="Basis",$K183-SUM(P$8:P182),IF(O183="Breedte",$K183-SUM(P$8:P182),IF(O182="Breedte",1-SUM(P$8:P182)," "))))</f>
        <v xml:space="preserve"> </v>
      </c>
      <c r="Q183" s="57" t="str">
        <f t="shared" si="68"/>
        <v/>
      </c>
      <c r="R183" s="93" t="e">
        <f t="shared" si="67"/>
        <v>#N/A</v>
      </c>
      <c r="S183" s="12">
        <f t="shared" si="54"/>
        <v>-105</v>
      </c>
      <c r="T183" s="18">
        <f t="shared" si="55"/>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6"/>
        <v>1</v>
      </c>
      <c r="Z183" s="12">
        <f t="shared" si="57"/>
        <v>1</v>
      </c>
      <c r="AA183" s="12">
        <f t="shared" si="58"/>
        <v>1</v>
      </c>
      <c r="AB183" s="12">
        <f t="shared" si="59"/>
        <v>1</v>
      </c>
      <c r="AD183" s="12">
        <f t="shared" si="60"/>
        <v>-105</v>
      </c>
      <c r="AE183" s="18">
        <f t="shared" si="61"/>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2"/>
        <v>1</v>
      </c>
      <c r="AK183" s="12">
        <f t="shared" si="63"/>
        <v>1</v>
      </c>
      <c r="AL183" s="12">
        <f t="shared" si="64"/>
        <v>1</v>
      </c>
      <c r="AM183" s="12">
        <f t="shared" si="65"/>
        <v>1</v>
      </c>
    </row>
    <row r="184" spans="1:39" ht="12" customHeight="1" x14ac:dyDescent="0.15">
      <c r="A184" s="5">
        <f t="shared" si="50"/>
        <v>0</v>
      </c>
      <c r="B184" s="5">
        <f t="shared" si="51"/>
        <v>0</v>
      </c>
      <c r="C184" s="14">
        <f t="shared" si="66"/>
        <v>-106</v>
      </c>
      <c r="F184" s="120" t="e">
        <f>VLOOKUP(C184,Blad1!$A:$C,3,0)</f>
        <v>#N/A</v>
      </c>
      <c r="G184" s="65" t="str">
        <f t="shared" si="69"/>
        <v/>
      </c>
      <c r="H184" s="4" t="str">
        <f>IF(G184="I",$K184,IF(G184="II",$K184-SUM(H$8:H183),IF(G184="III",$K184-SUM(H$8:H183),IF(G184="IV",$K184-SUM(H$8:H183),IF(G184="V",1-SUM(H$8:H183)," ")))))</f>
        <v xml:space="preserve"> </v>
      </c>
      <c r="I184" s="66" t="str">
        <f t="shared" si="49"/>
        <v/>
      </c>
      <c r="J184" s="43" t="str">
        <f>IF(I184="A",$K184,IF(I184="B",$K184-SUM(J$8:J183),IF(I184="C",$K184-SUM(J$8:J183),IF(I184="D",$K184-SUM(J$8:J183),IF(I184="E",1-SUM(J$8:J183)," ")))))</f>
        <v xml:space="preserve"> </v>
      </c>
      <c r="K184" s="1">
        <f>IF(C$4=0,0,(SUM(D$8:D184)/C$4))</f>
        <v>0</v>
      </c>
      <c r="L184" s="9" t="str">
        <f t="shared" si="52"/>
        <v xml:space="preserve"> </v>
      </c>
      <c r="M184" s="2" t="str">
        <f>IF(U184=2,K184,IF(W184=2,K184-SUM(M$8:M183),IF(X184=2,K184-SUM(M$8:M183),IF(X183=2,1-SUM(M$8:M183)," "))))</f>
        <v xml:space="preserve"> </v>
      </c>
      <c r="N184" s="1" t="str">
        <f t="shared" si="53"/>
        <v xml:space="preserve"> </v>
      </c>
      <c r="P184" s="3" t="str">
        <f>IF(O184="Plus",$K184,IF(O184="Basis",$K184-SUM(P$8:P183),IF(O184="Breedte",$K184-SUM(P$8:P183),IF(O183="Breedte",1-SUM(P$8:P183)," "))))</f>
        <v xml:space="preserve"> </v>
      </c>
      <c r="Q184" s="57" t="str">
        <f t="shared" si="68"/>
        <v/>
      </c>
      <c r="R184" s="93" t="e">
        <f t="shared" si="67"/>
        <v>#N/A</v>
      </c>
      <c r="S184" s="12">
        <f t="shared" si="54"/>
        <v>-106</v>
      </c>
      <c r="T184" s="18">
        <f t="shared" si="55"/>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6"/>
        <v>1</v>
      </c>
      <c r="Z184" s="12">
        <f t="shared" si="57"/>
        <v>1</v>
      </c>
      <c r="AA184" s="12">
        <f t="shared" si="58"/>
        <v>1</v>
      </c>
      <c r="AB184" s="12">
        <f t="shared" si="59"/>
        <v>1</v>
      </c>
      <c r="AD184" s="12">
        <f t="shared" si="60"/>
        <v>-106</v>
      </c>
      <c r="AE184" s="18">
        <f t="shared" si="61"/>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2"/>
        <v>1</v>
      </c>
      <c r="AK184" s="12">
        <f t="shared" si="63"/>
        <v>1</v>
      </c>
      <c r="AL184" s="12">
        <f t="shared" si="64"/>
        <v>1</v>
      </c>
      <c r="AM184" s="12">
        <f t="shared" si="65"/>
        <v>1</v>
      </c>
    </row>
    <row r="185" spans="1:39" ht="12" customHeight="1" x14ac:dyDescent="0.15">
      <c r="A185" s="5">
        <f t="shared" si="50"/>
        <v>0</v>
      </c>
      <c r="B185" s="5">
        <f t="shared" si="51"/>
        <v>0</v>
      </c>
      <c r="C185" s="14">
        <f t="shared" si="66"/>
        <v>-107</v>
      </c>
      <c r="F185" s="120" t="e">
        <f>VLOOKUP(C185,Blad1!$A:$C,3,0)</f>
        <v>#N/A</v>
      </c>
      <c r="G185" s="65" t="str">
        <f t="shared" si="69"/>
        <v/>
      </c>
      <c r="H185" s="4" t="str">
        <f>IF(G185="I",$K185,IF(G185="II",$K185-SUM(H$8:H184),IF(G185="III",$K185-SUM(H$8:H184),IF(G185="IV",$K185-SUM(H$8:H184),IF(G185="V",1-SUM(H$8:H184)," ")))))</f>
        <v xml:space="preserve"> </v>
      </c>
      <c r="I185" s="66" t="str">
        <f t="shared" si="49"/>
        <v/>
      </c>
      <c r="J185" s="43" t="str">
        <f>IF(I185="A",$K185,IF(I185="B",$K185-SUM(J$8:J184),IF(I185="C",$K185-SUM(J$8:J184),IF(I185="D",$K185-SUM(J$8:J184),IF(I185="E",1-SUM(J$8:J184)," ")))))</f>
        <v xml:space="preserve"> </v>
      </c>
      <c r="K185" s="1">
        <f>IF(C$4=0,0,(SUM(D$8:D185)/C$4))</f>
        <v>0</v>
      </c>
      <c r="L185" s="9" t="str">
        <f t="shared" si="52"/>
        <v xml:space="preserve"> </v>
      </c>
      <c r="M185" s="2" t="str">
        <f>IF(U185=2,K185,IF(W185=2,K185-SUM(M$8:M184),IF(X185=2,K185-SUM(M$8:M184),IF(X184=2,1-SUM(M$8:M184)," "))))</f>
        <v xml:space="preserve"> </v>
      </c>
      <c r="N185" s="1" t="str">
        <f t="shared" si="53"/>
        <v xml:space="preserve"> </v>
      </c>
      <c r="P185" s="3" t="str">
        <f>IF(O185="Plus",$K185,IF(O185="Basis",$K185-SUM(P$8:P184),IF(O185="Breedte",$K185-SUM(P$8:P184),IF(O184="Breedte",1-SUM(P$8:P184)," "))))</f>
        <v xml:space="preserve"> </v>
      </c>
      <c r="Q185" s="57" t="str">
        <f t="shared" si="68"/>
        <v/>
      </c>
      <c r="R185" s="93" t="e">
        <f t="shared" si="67"/>
        <v>#N/A</v>
      </c>
      <c r="S185" s="12">
        <f t="shared" si="54"/>
        <v>-107</v>
      </c>
      <c r="T185" s="18">
        <f t="shared" si="55"/>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6"/>
        <v>1</v>
      </c>
      <c r="Z185" s="12">
        <f t="shared" si="57"/>
        <v>1</v>
      </c>
      <c r="AA185" s="12">
        <f t="shared" si="58"/>
        <v>1</v>
      </c>
      <c r="AB185" s="12">
        <f t="shared" si="59"/>
        <v>1</v>
      </c>
      <c r="AD185" s="12">
        <f t="shared" si="60"/>
        <v>-107</v>
      </c>
      <c r="AE185" s="18">
        <f t="shared" si="61"/>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2"/>
        <v>1</v>
      </c>
      <c r="AK185" s="12">
        <f t="shared" si="63"/>
        <v>1</v>
      </c>
      <c r="AL185" s="12">
        <f t="shared" si="64"/>
        <v>1</v>
      </c>
      <c r="AM185" s="12">
        <f t="shared" si="65"/>
        <v>1</v>
      </c>
    </row>
    <row r="186" spans="1:39" ht="12" customHeight="1" x14ac:dyDescent="0.15">
      <c r="A186" s="5">
        <f t="shared" si="50"/>
        <v>0</v>
      </c>
      <c r="B186" s="5">
        <f t="shared" si="51"/>
        <v>0</v>
      </c>
      <c r="C186" s="14">
        <f t="shared" si="66"/>
        <v>-108</v>
      </c>
      <c r="F186" s="120" t="e">
        <f>VLOOKUP(C186,Blad1!$A:$C,3,0)</f>
        <v>#N/A</v>
      </c>
      <c r="G186" s="65" t="str">
        <f t="shared" si="69"/>
        <v/>
      </c>
      <c r="H186" s="4" t="str">
        <f>IF(G186="I",$K186,IF(G186="II",$K186-SUM(H$8:H185),IF(G186="III",$K186-SUM(H$8:H185),IF(G186="IV",$K186-SUM(H$8:H185),IF(G186="V",1-SUM(H$8:H185)," ")))))</f>
        <v xml:space="preserve"> </v>
      </c>
      <c r="I186" s="66" t="str">
        <f t="shared" si="49"/>
        <v/>
      </c>
      <c r="J186" s="43" t="str">
        <f>IF(I186="A",$K186,IF(I186="B",$K186-SUM(J$8:J185),IF(I186="C",$K186-SUM(J$8:J185),IF(I186="D",$K186-SUM(J$8:J185),IF(I186="E",1-SUM(J$8:J185)," ")))))</f>
        <v xml:space="preserve"> </v>
      </c>
      <c r="K186" s="1">
        <f>IF(C$4=0,0,(SUM(D$8:D186)/C$4))</f>
        <v>0</v>
      </c>
      <c r="L186" s="9" t="str">
        <f t="shared" si="52"/>
        <v xml:space="preserve"> </v>
      </c>
      <c r="M186" s="2" t="str">
        <f>IF(U186=2,K186,IF(W186=2,K186-SUM(M$8:M185),IF(X186=2,K186-SUM(M$8:M185),IF(X185=2,1-SUM(M$8:M185)," "))))</f>
        <v xml:space="preserve"> </v>
      </c>
      <c r="N186" s="1" t="str">
        <f t="shared" si="53"/>
        <v xml:space="preserve"> </v>
      </c>
      <c r="P186" s="3" t="str">
        <f>IF(O186="Plus",$K186,IF(O186="Basis",$K186-SUM(P$8:P185),IF(O186="Breedte",$K186-SUM(P$8:P185),IF(O185="Breedte",1-SUM(P$8:P185)," "))))</f>
        <v xml:space="preserve"> </v>
      </c>
      <c r="Q186" s="57" t="str">
        <f t="shared" si="68"/>
        <v/>
      </c>
      <c r="R186" s="93" t="e">
        <f t="shared" si="67"/>
        <v>#N/A</v>
      </c>
      <c r="S186" s="12">
        <f t="shared" si="54"/>
        <v>-108</v>
      </c>
      <c r="T186" s="18">
        <f t="shared" si="55"/>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6"/>
        <v>1</v>
      </c>
      <c r="Z186" s="12">
        <f t="shared" si="57"/>
        <v>1</v>
      </c>
      <c r="AA186" s="12">
        <f t="shared" si="58"/>
        <v>1</v>
      </c>
      <c r="AB186" s="12">
        <f t="shared" si="59"/>
        <v>1</v>
      </c>
      <c r="AD186" s="12">
        <f t="shared" si="60"/>
        <v>-108</v>
      </c>
      <c r="AE186" s="18">
        <f t="shared" si="61"/>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2"/>
        <v>1</v>
      </c>
      <c r="AK186" s="12">
        <f t="shared" si="63"/>
        <v>1</v>
      </c>
      <c r="AL186" s="12">
        <f t="shared" si="64"/>
        <v>1</v>
      </c>
      <c r="AM186" s="12">
        <f t="shared" si="65"/>
        <v>1</v>
      </c>
    </row>
    <row r="187" spans="1:39" ht="12" customHeight="1" x14ac:dyDescent="0.15">
      <c r="A187" s="5">
        <f t="shared" si="50"/>
        <v>0</v>
      </c>
      <c r="B187" s="5">
        <f t="shared" si="51"/>
        <v>0</v>
      </c>
      <c r="C187" s="14">
        <f t="shared" si="66"/>
        <v>-109</v>
      </c>
      <c r="F187" s="120" t="e">
        <f>VLOOKUP(C187,Blad1!$A:$C,3,0)</f>
        <v>#N/A</v>
      </c>
      <c r="G187" s="65" t="str">
        <f t="shared" si="69"/>
        <v/>
      </c>
      <c r="H187" s="4" t="str">
        <f>IF(G187="I",$K187,IF(G187="II",$K187-SUM(H$8:H186),IF(G187="III",$K187-SUM(H$8:H186),IF(G187="IV",$K187-SUM(H$8:H186),IF(G187="V",1-SUM(H$8:H186)," ")))))</f>
        <v xml:space="preserve"> </v>
      </c>
      <c r="I187" s="66" t="str">
        <f t="shared" si="49"/>
        <v/>
      </c>
      <c r="J187" s="43" t="str">
        <f>IF(I187="A",$K187,IF(I187="B",$K187-SUM(J$8:J186),IF(I187="C",$K187-SUM(J$8:J186),IF(I187="D",$K187-SUM(J$8:J186),IF(I187="E",1-SUM(J$8:J186)," ")))))</f>
        <v xml:space="preserve"> </v>
      </c>
      <c r="K187" s="1">
        <f>IF(C$4=0,0,(SUM(D$8:D187)/C$4))</f>
        <v>0</v>
      </c>
      <c r="L187" s="9" t="str">
        <f t="shared" si="52"/>
        <v xml:space="preserve"> </v>
      </c>
      <c r="M187" s="2" t="str">
        <f>IF(U187=2,K187,IF(W187=2,K187-SUM(M$8:M186),IF(X187=2,K187-SUM(M$8:M186),IF(X186=2,1-SUM(M$8:M186)," "))))</f>
        <v xml:space="preserve"> </v>
      </c>
      <c r="N187" s="1" t="str">
        <f t="shared" si="53"/>
        <v xml:space="preserve"> </v>
      </c>
      <c r="P187" s="3" t="str">
        <f>IF(O187="Plus",$K187,IF(O187="Basis",$K187-SUM(P$8:P186),IF(O187="Breedte",$K187-SUM(P$8:P186),IF(O186="Breedte",1-SUM(P$8:P186)," "))))</f>
        <v xml:space="preserve"> </v>
      </c>
      <c r="Q187" s="57" t="str">
        <f t="shared" si="68"/>
        <v/>
      </c>
      <c r="R187" s="93" t="e">
        <f t="shared" si="67"/>
        <v>#N/A</v>
      </c>
      <c r="S187" s="12">
        <f t="shared" si="54"/>
        <v>-109</v>
      </c>
      <c r="T187" s="18">
        <f t="shared" si="55"/>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6"/>
        <v>1</v>
      </c>
      <c r="Z187" s="12">
        <f t="shared" si="57"/>
        <v>1</v>
      </c>
      <c r="AA187" s="12">
        <f t="shared" si="58"/>
        <v>1</v>
      </c>
      <c r="AB187" s="12">
        <f t="shared" si="59"/>
        <v>1</v>
      </c>
      <c r="AD187" s="12">
        <f t="shared" si="60"/>
        <v>-109</v>
      </c>
      <c r="AE187" s="18">
        <f t="shared" si="61"/>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2"/>
        <v>1</v>
      </c>
      <c r="AK187" s="12">
        <f t="shared" si="63"/>
        <v>1</v>
      </c>
      <c r="AL187" s="12">
        <f t="shared" si="64"/>
        <v>1</v>
      </c>
      <c r="AM187" s="12">
        <f t="shared" si="65"/>
        <v>1</v>
      </c>
    </row>
    <row r="188" spans="1:39" ht="12" customHeight="1" x14ac:dyDescent="0.15">
      <c r="A188" s="5">
        <f t="shared" si="50"/>
        <v>0</v>
      </c>
      <c r="B188" s="5">
        <f t="shared" si="51"/>
        <v>0</v>
      </c>
      <c r="C188" s="14">
        <f t="shared" si="66"/>
        <v>-110</v>
      </c>
      <c r="F188" s="120" t="e">
        <f>VLOOKUP(C188,Blad1!$A:$C,3,0)</f>
        <v>#N/A</v>
      </c>
      <c r="G188" s="65" t="str">
        <f t="shared" si="69"/>
        <v/>
      </c>
      <c r="H188" s="4" t="str">
        <f>IF(G188="I",$K188,IF(G188="II",$K188-SUM(H$8:H187),IF(G188="III",$K188-SUM(H$8:H187),IF(G188="IV",$K188-SUM(H$8:H187),IF(G188="V",1-SUM(H$8:H187)," ")))))</f>
        <v xml:space="preserve"> </v>
      </c>
      <c r="I188" s="66" t="str">
        <f t="shared" si="49"/>
        <v/>
      </c>
      <c r="J188" s="43" t="str">
        <f>IF(I188="A",$K188,IF(I188="B",$K188-SUM(J$8:J187),IF(I188="C",$K188-SUM(J$8:J187),IF(I188="D",$K188-SUM(J$8:J187),IF(I188="E",1-SUM(J$8:J187)," ")))))</f>
        <v xml:space="preserve"> </v>
      </c>
      <c r="K188" s="1">
        <f>IF(C$4=0,0,(SUM(D$8:D188)/C$4))</f>
        <v>0</v>
      </c>
      <c r="L188" s="9" t="str">
        <f t="shared" si="52"/>
        <v xml:space="preserve"> </v>
      </c>
      <c r="M188" s="2" t="str">
        <f>IF(U188=2,K188,IF(W188=2,K188-SUM(M$8:M187),IF(X188=2,K188-SUM(M$8:M187),IF(X187=2,1-SUM(M$8:M187)," "))))</f>
        <v xml:space="preserve"> </v>
      </c>
      <c r="N188" s="1" t="str">
        <f t="shared" si="53"/>
        <v xml:space="preserve"> </v>
      </c>
      <c r="P188" s="3" t="str">
        <f>IF(O188="Plus",$K188,IF(O188="Basis",$K188-SUM(P$8:P187),IF(O188="Breedte",$K188-SUM(P$8:P187),IF(O187="Breedte",1-SUM(P$8:P187)," "))))</f>
        <v xml:space="preserve"> </v>
      </c>
      <c r="Q188" s="57" t="str">
        <f t="shared" si="68"/>
        <v/>
      </c>
      <c r="R188" s="93" t="e">
        <f t="shared" si="67"/>
        <v>#N/A</v>
      </c>
      <c r="S188" s="12">
        <f t="shared" si="54"/>
        <v>-110</v>
      </c>
      <c r="T188" s="18">
        <f t="shared" si="55"/>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6"/>
        <v>1</v>
      </c>
      <c r="Z188" s="12">
        <f t="shared" si="57"/>
        <v>1</v>
      </c>
      <c r="AA188" s="12">
        <f t="shared" si="58"/>
        <v>1</v>
      </c>
      <c r="AB188" s="12">
        <f t="shared" si="59"/>
        <v>1</v>
      </c>
      <c r="AD188" s="12">
        <f t="shared" si="60"/>
        <v>-110</v>
      </c>
      <c r="AE188" s="18">
        <f t="shared" si="61"/>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2"/>
        <v>1</v>
      </c>
      <c r="AK188" s="12">
        <f t="shared" si="63"/>
        <v>1</v>
      </c>
      <c r="AL188" s="12">
        <f t="shared" si="64"/>
        <v>1</v>
      </c>
      <c r="AM188" s="12">
        <f t="shared" si="65"/>
        <v>1</v>
      </c>
    </row>
    <row r="189" spans="1:39" ht="12" customHeight="1" x14ac:dyDescent="0.15">
      <c r="A189" s="5">
        <f t="shared" si="50"/>
        <v>0</v>
      </c>
      <c r="B189" s="5">
        <f t="shared" si="51"/>
        <v>0</v>
      </c>
      <c r="C189" s="14">
        <f t="shared" si="66"/>
        <v>-111</v>
      </c>
      <c r="F189" s="120" t="e">
        <f>VLOOKUP(C189,Blad1!$A:$C,3,0)</f>
        <v>#N/A</v>
      </c>
      <c r="G189" s="65" t="str">
        <f t="shared" si="69"/>
        <v/>
      </c>
      <c r="H189" s="4" t="str">
        <f>IF(G189="I",$K189,IF(G189="II",$K189-SUM(H$8:H188),IF(G189="III",$K189-SUM(H$8:H188),IF(G189="IV",$K189-SUM(H$8:H188),IF(G189="V",1-SUM(H$8:H188)," ")))))</f>
        <v xml:space="preserve"> </v>
      </c>
      <c r="I189" s="66" t="str">
        <f t="shared" si="49"/>
        <v/>
      </c>
      <c r="J189" s="43" t="str">
        <f>IF(I189="A",$K189,IF(I189="B",$K189-SUM(J$8:J188),IF(I189="C",$K189-SUM(J$8:J188),IF(I189="D",$K189-SUM(J$8:J188),IF(I189="E",1-SUM(J$8:J188)," ")))))</f>
        <v xml:space="preserve"> </v>
      </c>
      <c r="K189" s="1">
        <f>IF(C$4=0,0,(SUM(D$8:D189)/C$4))</f>
        <v>0</v>
      </c>
      <c r="L189" s="9" t="str">
        <f t="shared" si="52"/>
        <v xml:space="preserve"> </v>
      </c>
      <c r="M189" s="2" t="str">
        <f>IF(U189=2,K189,IF(W189=2,K189-SUM(M$8:M188),IF(X189=2,K189-SUM(M$8:M188),IF(X188=2,1-SUM(M$8:M188)," "))))</f>
        <v xml:space="preserve"> </v>
      </c>
      <c r="N189" s="1" t="str">
        <f t="shared" si="53"/>
        <v xml:space="preserve"> </v>
      </c>
      <c r="P189" s="3" t="str">
        <f>IF(O189="Plus",$K189,IF(O189="Basis",$K189-SUM(P$8:P188),IF(O189="Breedte",$K189-SUM(P$8:P188),IF(O188="Breedte",1-SUM(P$8:P188)," "))))</f>
        <v xml:space="preserve"> </v>
      </c>
      <c r="Q189" s="57" t="str">
        <f t="shared" si="68"/>
        <v/>
      </c>
      <c r="R189" s="93" t="e">
        <f t="shared" si="67"/>
        <v>#N/A</v>
      </c>
      <c r="S189" s="12">
        <f t="shared" si="54"/>
        <v>-111</v>
      </c>
      <c r="T189" s="18">
        <f t="shared" si="55"/>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6"/>
        <v>1</v>
      </c>
      <c r="Z189" s="12">
        <f t="shared" si="57"/>
        <v>1</v>
      </c>
      <c r="AA189" s="12">
        <f t="shared" si="58"/>
        <v>1</v>
      </c>
      <c r="AB189" s="12">
        <f t="shared" si="59"/>
        <v>1</v>
      </c>
      <c r="AD189" s="12">
        <f t="shared" si="60"/>
        <v>-111</v>
      </c>
      <c r="AE189" s="18">
        <f t="shared" si="61"/>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2"/>
        <v>1</v>
      </c>
      <c r="AK189" s="12">
        <f t="shared" si="63"/>
        <v>1</v>
      </c>
      <c r="AL189" s="12">
        <f t="shared" si="64"/>
        <v>1</v>
      </c>
      <c r="AM189" s="12">
        <f t="shared" si="65"/>
        <v>1</v>
      </c>
    </row>
    <row r="190" spans="1:39" ht="12" customHeight="1" x14ac:dyDescent="0.15">
      <c r="A190" s="5">
        <f t="shared" si="50"/>
        <v>0</v>
      </c>
      <c r="B190" s="5">
        <f t="shared" si="51"/>
        <v>0</v>
      </c>
      <c r="C190" s="14">
        <f t="shared" si="66"/>
        <v>-112</v>
      </c>
      <c r="F190" s="120" t="e">
        <f>VLOOKUP(C190,Blad1!$A:$C,3,0)</f>
        <v>#N/A</v>
      </c>
      <c r="G190" s="65" t="str">
        <f t="shared" si="69"/>
        <v/>
      </c>
      <c r="H190" s="4" t="str">
        <f>IF(G190="I",$K190,IF(G190="II",$K190-SUM(H$8:H189),IF(G190="III",$K190-SUM(H$8:H189),IF(G190="IV",$K190-SUM(H$8:H189),IF(G190="V",1-SUM(H$8:H189)," ")))))</f>
        <v xml:space="preserve"> </v>
      </c>
      <c r="I190" s="66" t="str">
        <f t="shared" ref="I190:I201" si="70">IF(C190=45,"A",IF(C190=35,"B",IF(C190=25,"C",IF(C190=17,"D",IF(C190=0,"E","")))))</f>
        <v/>
      </c>
      <c r="J190" s="43" t="str">
        <f>IF(I190="A",$K190,IF(I190="B",$K190-SUM(J$8:J189),IF(I190="C",$K190-SUM(J$8:J189),IF(I190="D",$K190-SUM(J$8:J189),IF(I190="E",1-SUM(J$8:J189)," ")))))</f>
        <v xml:space="preserve"> </v>
      </c>
      <c r="K190" s="1">
        <f>IF(C$4=0,0,(SUM(D$8:D190)/C$4))</f>
        <v>0</v>
      </c>
      <c r="L190" s="9" t="str">
        <f t="shared" si="52"/>
        <v xml:space="preserve"> </v>
      </c>
      <c r="M190" s="2" t="str">
        <f>IF(U190=2,K190,IF(W190=2,K190-SUM(M$8:M189),IF(X190=2,K190-SUM(M$8:M189),IF(X189=2,1-SUM(M$8:M189)," "))))</f>
        <v xml:space="preserve"> </v>
      </c>
      <c r="N190" s="1" t="str">
        <f t="shared" si="53"/>
        <v xml:space="preserve"> </v>
      </c>
      <c r="P190" s="3" t="str">
        <f>IF(O190="Plus",$K190,IF(O190="Basis",$K190-SUM(P$8:P189),IF(O190="Breedte",$K190-SUM(P$8:P189),IF(O189="Breedte",1-SUM(P$8:P189)," "))))</f>
        <v xml:space="preserve"> </v>
      </c>
      <c r="Q190" s="57" t="str">
        <f t="shared" si="68"/>
        <v/>
      </c>
      <c r="R190" s="93" t="e">
        <f t="shared" si="67"/>
        <v>#N/A</v>
      </c>
      <c r="S190" s="12">
        <f t="shared" si="54"/>
        <v>-112</v>
      </c>
      <c r="T190" s="18">
        <f t="shared" si="55"/>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6"/>
        <v>1</v>
      </c>
      <c r="Z190" s="12">
        <f t="shared" si="57"/>
        <v>1</v>
      </c>
      <c r="AA190" s="12">
        <f t="shared" si="58"/>
        <v>1</v>
      </c>
      <c r="AB190" s="12">
        <f t="shared" si="59"/>
        <v>1</v>
      </c>
      <c r="AD190" s="12">
        <f t="shared" si="60"/>
        <v>-112</v>
      </c>
      <c r="AE190" s="18">
        <f t="shared" si="61"/>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2"/>
        <v>1</v>
      </c>
      <c r="AK190" s="12">
        <f t="shared" si="63"/>
        <v>1</v>
      </c>
      <c r="AL190" s="12">
        <f t="shared" si="64"/>
        <v>1</v>
      </c>
      <c r="AM190" s="12">
        <f t="shared" si="65"/>
        <v>1</v>
      </c>
    </row>
    <row r="191" spans="1:39" ht="12" customHeight="1" x14ac:dyDescent="0.15">
      <c r="A191" s="5">
        <f t="shared" si="50"/>
        <v>0</v>
      </c>
      <c r="B191" s="5">
        <f t="shared" si="51"/>
        <v>0</v>
      </c>
      <c r="C191" s="14">
        <f t="shared" si="66"/>
        <v>-113</v>
      </c>
      <c r="F191" s="120" t="e">
        <f>VLOOKUP(C191,Blad1!$A:$C,3,0)</f>
        <v>#N/A</v>
      </c>
      <c r="G191" s="65" t="str">
        <f t="shared" si="69"/>
        <v/>
      </c>
      <c r="H191" s="4" t="str">
        <f>IF(G191="I",$K191,IF(G191="II",$K191-SUM(H$8:H190),IF(G191="III",$K191-SUM(H$8:H190),IF(G191="IV",$K191-SUM(H$8:H190),IF(G191="V",1-SUM(H$8:H190)," ")))))</f>
        <v xml:space="preserve"> </v>
      </c>
      <c r="I191" s="66" t="str">
        <f t="shared" si="70"/>
        <v/>
      </c>
      <c r="J191" s="43" t="str">
        <f>IF(I191="A",$K191,IF(I191="B",$K191-SUM(J$8:J190),IF(I191="C",$K191-SUM(J$8:J190),IF(I191="D",$K191-SUM(J$8:J190),IF(I191="E",1-SUM(J$8:J190)," ")))))</f>
        <v xml:space="preserve"> </v>
      </c>
      <c r="K191" s="1">
        <f>IF(C$4=0,0,(SUM(D$8:D191)/C$4))</f>
        <v>0</v>
      </c>
      <c r="L191" s="9" t="str">
        <f t="shared" si="52"/>
        <v xml:space="preserve"> </v>
      </c>
      <c r="M191" s="2" t="str">
        <f>IF(U191=2,K191,IF(W191=2,K191-SUM(M$8:M190),IF(X191=2,K191-SUM(M$8:M190),IF(X190=2,1-SUM(M$8:M190)," "))))</f>
        <v xml:space="preserve"> </v>
      </c>
      <c r="N191" s="1" t="str">
        <f t="shared" si="53"/>
        <v xml:space="preserve"> </v>
      </c>
      <c r="P191" s="3" t="str">
        <f>IF(O191="Plus",$K191,IF(O191="Basis",$K191-SUM(P$8:P190),IF(O191="Breedte",$K191-SUM(P$8:P190),IF(O190="Breedte",1-SUM(P$8:P190)," "))))</f>
        <v xml:space="preserve"> </v>
      </c>
      <c r="Q191" s="57" t="str">
        <f t="shared" si="68"/>
        <v/>
      </c>
      <c r="R191" s="93" t="e">
        <f t="shared" si="67"/>
        <v>#N/A</v>
      </c>
      <c r="S191" s="12">
        <f t="shared" si="54"/>
        <v>-113</v>
      </c>
      <c r="T191" s="18">
        <f t="shared" si="55"/>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6"/>
        <v>1</v>
      </c>
      <c r="Z191" s="12">
        <f t="shared" si="57"/>
        <v>1</v>
      </c>
      <c r="AA191" s="12">
        <f t="shared" si="58"/>
        <v>1</v>
      </c>
      <c r="AB191" s="12">
        <f t="shared" si="59"/>
        <v>1</v>
      </c>
      <c r="AD191" s="12">
        <f t="shared" si="60"/>
        <v>-113</v>
      </c>
      <c r="AE191" s="18">
        <f t="shared" si="61"/>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2"/>
        <v>1</v>
      </c>
      <c r="AK191" s="12">
        <f t="shared" si="63"/>
        <v>1</v>
      </c>
      <c r="AL191" s="12">
        <f t="shared" si="64"/>
        <v>1</v>
      </c>
      <c r="AM191" s="12">
        <f t="shared" si="65"/>
        <v>1</v>
      </c>
    </row>
    <row r="192" spans="1:39" ht="12" customHeight="1" x14ac:dyDescent="0.15">
      <c r="A192" s="5">
        <f t="shared" si="50"/>
        <v>0</v>
      </c>
      <c r="B192" s="5">
        <f t="shared" si="51"/>
        <v>0</v>
      </c>
      <c r="C192" s="14">
        <f t="shared" si="66"/>
        <v>-114</v>
      </c>
      <c r="F192" s="120" t="e">
        <f>VLOOKUP(C192,Blad1!$A:$C,3,0)</f>
        <v>#N/A</v>
      </c>
      <c r="G192" s="65" t="str">
        <f t="shared" si="69"/>
        <v/>
      </c>
      <c r="H192" s="4" t="str">
        <f>IF(G192="I",$K192,IF(G192="II",$K192-SUM(H$8:H191),IF(G192="III",$K192-SUM(H$8:H191),IF(G192="IV",$K192-SUM(H$8:H191),IF(G192="V",1-SUM(H$8:H191)," ")))))</f>
        <v xml:space="preserve"> </v>
      </c>
      <c r="I192" s="66" t="str">
        <f t="shared" si="70"/>
        <v/>
      </c>
      <c r="J192" s="43" t="str">
        <f>IF(I192="A",$K192,IF(I192="B",$K192-SUM(J$8:J191),IF(I192="C",$K192-SUM(J$8:J191),IF(I192="D",$K192-SUM(J$8:J191),IF(I192="E",1-SUM(J$8:J191)," ")))))</f>
        <v xml:space="preserve"> </v>
      </c>
      <c r="K192" s="1">
        <f>IF(C$4=0,0,(SUM(D$8:D192)/C$4))</f>
        <v>0</v>
      </c>
      <c r="L192" s="9" t="str">
        <f t="shared" si="52"/>
        <v xml:space="preserve"> </v>
      </c>
      <c r="M192" s="2" t="str">
        <f>IF(U192=2,K192,IF(W192=2,K192-SUM(M$8:M191),IF(X192=2,K192-SUM(M$8:M191),IF(X191=2,1-SUM(M$8:M191)," "))))</f>
        <v xml:space="preserve"> </v>
      </c>
      <c r="N192" s="1" t="str">
        <f t="shared" si="53"/>
        <v xml:space="preserve"> </v>
      </c>
      <c r="P192" s="3" t="str">
        <f>IF(O192="Plus",$K192,IF(O192="Basis",$K192-SUM(P$8:P191),IF(O192="Breedte",$K192-SUM(P$8:P191),IF(O191="Breedte",1-SUM(P$8:P191)," "))))</f>
        <v xml:space="preserve"> </v>
      </c>
      <c r="Q192" s="57" t="str">
        <f t="shared" si="68"/>
        <v/>
      </c>
      <c r="R192" s="93" t="e">
        <f t="shared" si="67"/>
        <v>#N/A</v>
      </c>
      <c r="S192" s="12">
        <f t="shared" si="54"/>
        <v>-114</v>
      </c>
      <c r="T192" s="18">
        <f t="shared" si="55"/>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6"/>
        <v>1</v>
      </c>
      <c r="Z192" s="12">
        <f t="shared" si="57"/>
        <v>1</v>
      </c>
      <c r="AA192" s="12">
        <f t="shared" si="58"/>
        <v>1</v>
      </c>
      <c r="AB192" s="12">
        <f t="shared" si="59"/>
        <v>1</v>
      </c>
      <c r="AD192" s="12">
        <f t="shared" si="60"/>
        <v>-114</v>
      </c>
      <c r="AE192" s="18">
        <f t="shared" si="61"/>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2"/>
        <v>1</v>
      </c>
      <c r="AK192" s="12">
        <f t="shared" si="63"/>
        <v>1</v>
      </c>
      <c r="AL192" s="12">
        <f t="shared" si="64"/>
        <v>1</v>
      </c>
      <c r="AM192" s="12">
        <f t="shared" si="65"/>
        <v>1</v>
      </c>
    </row>
    <row r="193" spans="1:39" ht="12" customHeight="1" x14ac:dyDescent="0.15">
      <c r="A193" s="5">
        <f t="shared" si="50"/>
        <v>0</v>
      </c>
      <c r="B193" s="5">
        <f t="shared" si="51"/>
        <v>0</v>
      </c>
      <c r="C193" s="14">
        <f t="shared" si="66"/>
        <v>-115</v>
      </c>
      <c r="F193" s="120" t="e">
        <f>VLOOKUP(C193,Blad1!$A:$C,3,0)</f>
        <v>#N/A</v>
      </c>
      <c r="G193" s="65" t="str">
        <f t="shared" si="69"/>
        <v/>
      </c>
      <c r="H193" s="4" t="str">
        <f>IF(G193="I",$K193,IF(G193="II",$K193-SUM(H$8:H192),IF(G193="III",$K193-SUM(H$8:H192),IF(G193="IV",$K193-SUM(H$8:H192),IF(G193="V",1-SUM(H$8:H192)," ")))))</f>
        <v xml:space="preserve"> </v>
      </c>
      <c r="I193" s="66" t="str">
        <f t="shared" si="70"/>
        <v/>
      </c>
      <c r="J193" s="43" t="str">
        <f>IF(I193="A",$K193,IF(I193="B",$K193-SUM(J$8:J192),IF(I193="C",$K193-SUM(J$8:J192),IF(I193="D",$K193-SUM(J$8:J192),IF(I193="E",1-SUM(J$8:J192)," ")))))</f>
        <v xml:space="preserve"> </v>
      </c>
      <c r="K193" s="1">
        <f>IF(C$4=0,0,(SUM(D$8:D193)/C$4))</f>
        <v>0</v>
      </c>
      <c r="L193" s="9" t="str">
        <f t="shared" si="52"/>
        <v xml:space="preserve"> </v>
      </c>
      <c r="M193" s="2" t="str">
        <f>IF(U193=2,K193,IF(W193=2,K193-SUM(M$8:M192),IF(X193=2,K193-SUM(M$8:M192),IF(X192=2,1-SUM(M$8:M192)," "))))</f>
        <v xml:space="preserve"> </v>
      </c>
      <c r="N193" s="1" t="str">
        <f t="shared" si="53"/>
        <v xml:space="preserve"> </v>
      </c>
      <c r="P193" s="3" t="str">
        <f>IF(O193="Plus",$K193,IF(O193="Basis",$K193-SUM(P$8:P192),IF(O193="Breedte",$K193-SUM(P$8:P192),IF(O192="Breedte",1-SUM(P$8:P192)," "))))</f>
        <v xml:space="preserve"> </v>
      </c>
      <c r="Q193" s="57" t="str">
        <f t="shared" si="68"/>
        <v/>
      </c>
      <c r="R193" s="93" t="e">
        <f t="shared" si="67"/>
        <v>#N/A</v>
      </c>
      <c r="S193" s="12">
        <f t="shared" si="54"/>
        <v>-115</v>
      </c>
      <c r="T193" s="18">
        <f t="shared" si="55"/>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6"/>
        <v>1</v>
      </c>
      <c r="Z193" s="12">
        <f t="shared" si="57"/>
        <v>1</v>
      </c>
      <c r="AA193" s="12">
        <f t="shared" si="58"/>
        <v>1</v>
      </c>
      <c r="AB193" s="12">
        <f t="shared" si="59"/>
        <v>1</v>
      </c>
      <c r="AD193" s="12">
        <f t="shared" si="60"/>
        <v>-115</v>
      </c>
      <c r="AE193" s="18">
        <f t="shared" si="61"/>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2"/>
        <v>1</v>
      </c>
      <c r="AK193" s="12">
        <f t="shared" si="63"/>
        <v>1</v>
      </c>
      <c r="AL193" s="12">
        <f t="shared" si="64"/>
        <v>1</v>
      </c>
      <c r="AM193" s="12">
        <f t="shared" si="65"/>
        <v>1</v>
      </c>
    </row>
    <row r="194" spans="1:39" ht="12" customHeight="1" x14ac:dyDescent="0.15">
      <c r="A194" s="5">
        <f t="shared" si="50"/>
        <v>0</v>
      </c>
      <c r="B194" s="5">
        <f t="shared" si="51"/>
        <v>0</v>
      </c>
      <c r="C194" s="14">
        <f t="shared" si="66"/>
        <v>-116</v>
      </c>
      <c r="F194" s="120" t="e">
        <f>VLOOKUP(C194,Blad1!$A:$C,3,0)</f>
        <v>#N/A</v>
      </c>
      <c r="G194" s="65" t="str">
        <f t="shared" si="69"/>
        <v/>
      </c>
      <c r="H194" s="4" t="str">
        <f>IF(G194="I",$K194,IF(G194="II",$K194-SUM(H$8:H193),IF(G194="III",$K194-SUM(H$8:H193),IF(G194="IV",$K194-SUM(H$8:H193),IF(G194="V",1-SUM(H$8:H193)," ")))))</f>
        <v xml:space="preserve"> </v>
      </c>
      <c r="I194" s="66" t="str">
        <f t="shared" si="70"/>
        <v/>
      </c>
      <c r="J194" s="43" t="str">
        <f>IF(I194="A",$K194,IF(I194="B",$K194-SUM(J$8:J193),IF(I194="C",$K194-SUM(J$8:J193),IF(I194="D",$K194-SUM(J$8:J193),IF(I194="E",1-SUM(J$8:J193)," ")))))</f>
        <v xml:space="preserve"> </v>
      </c>
      <c r="K194" s="1">
        <f>IF(C$4=0,0,(SUM(D$8:D194)/C$4))</f>
        <v>0</v>
      </c>
      <c r="L194" s="9" t="str">
        <f t="shared" si="52"/>
        <v xml:space="preserve"> </v>
      </c>
      <c r="M194" s="2" t="str">
        <f>IF(U194=2,K194,IF(W194=2,K194-SUM(M$8:M193),IF(X194=2,K194-SUM(M$8:M193),IF(X193=2,1-SUM(M$8:M193)," "))))</f>
        <v xml:space="preserve"> </v>
      </c>
      <c r="N194" s="1" t="str">
        <f t="shared" si="53"/>
        <v xml:space="preserve"> </v>
      </c>
      <c r="P194" s="3" t="str">
        <f>IF(O194="Plus",$K194,IF(O194="Basis",$K194-SUM(P$8:P193),IF(O194="Breedte",$K194-SUM(P$8:P193),IF(O193="Breedte",1-SUM(P$8:P193)," "))))</f>
        <v xml:space="preserve"> </v>
      </c>
      <c r="Q194" s="57" t="str">
        <f t="shared" si="68"/>
        <v/>
      </c>
      <c r="R194" s="93" t="e">
        <f t="shared" si="67"/>
        <v>#N/A</v>
      </c>
      <c r="S194" s="12">
        <f t="shared" si="54"/>
        <v>-116</v>
      </c>
      <c r="T194" s="18">
        <f t="shared" si="55"/>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6"/>
        <v>1</v>
      </c>
      <c r="Z194" s="12">
        <f t="shared" si="57"/>
        <v>1</v>
      </c>
      <c r="AA194" s="12">
        <f t="shared" si="58"/>
        <v>1</v>
      </c>
      <c r="AB194" s="12">
        <f t="shared" si="59"/>
        <v>1</v>
      </c>
      <c r="AD194" s="12">
        <f t="shared" si="60"/>
        <v>-116</v>
      </c>
      <c r="AE194" s="18">
        <f t="shared" si="61"/>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2"/>
        <v>1</v>
      </c>
      <c r="AK194" s="12">
        <f t="shared" si="63"/>
        <v>1</v>
      </c>
      <c r="AL194" s="12">
        <f t="shared" si="64"/>
        <v>1</v>
      </c>
      <c r="AM194" s="12">
        <f t="shared" si="65"/>
        <v>1</v>
      </c>
    </row>
    <row r="195" spans="1:39" ht="12" customHeight="1" x14ac:dyDescent="0.15">
      <c r="A195" s="5">
        <f t="shared" si="50"/>
        <v>0</v>
      </c>
      <c r="B195" s="5">
        <f t="shared" si="51"/>
        <v>0</v>
      </c>
      <c r="C195" s="14">
        <f t="shared" si="66"/>
        <v>-117</v>
      </c>
      <c r="F195" s="120" t="e">
        <f>VLOOKUP(C195,Blad1!$A:$C,3,0)</f>
        <v>#N/A</v>
      </c>
      <c r="G195" s="65" t="str">
        <f t="shared" si="69"/>
        <v/>
      </c>
      <c r="H195" s="4" t="str">
        <f>IF(G195="I",$K195,IF(G195="II",$K195-SUM(H$8:H194),IF(G195="III",$K195-SUM(H$8:H194),IF(G195="IV",$K195-SUM(H$8:H194),IF(G195="V",1-SUM(H$8:H194)," ")))))</f>
        <v xml:space="preserve"> </v>
      </c>
      <c r="I195" s="66" t="str">
        <f t="shared" si="70"/>
        <v/>
      </c>
      <c r="J195" s="43" t="str">
        <f>IF(I195="A",$K195,IF(I195="B",$K195-SUM(J$8:J194),IF(I195="C",$K195-SUM(J$8:J194),IF(I195="D",$K195-SUM(J$8:J194),IF(I195="E",1-SUM(J$8:J194)," ")))))</f>
        <v xml:space="preserve"> </v>
      </c>
      <c r="K195" s="1">
        <f>IF(C$4=0,0,(SUM(D$8:D195)/C$4))</f>
        <v>0</v>
      </c>
      <c r="L195" s="9" t="str">
        <f t="shared" si="52"/>
        <v xml:space="preserve"> </v>
      </c>
      <c r="M195" s="2" t="str">
        <f>IF(U195=2,K195,IF(W195=2,K195-SUM(M$8:M194),IF(X195=2,K195-SUM(M$8:M194),IF(X194=2,1-SUM(M$8:M194)," "))))</f>
        <v xml:space="preserve"> </v>
      </c>
      <c r="N195" s="1" t="str">
        <f t="shared" si="53"/>
        <v xml:space="preserve"> </v>
      </c>
      <c r="P195" s="3" t="str">
        <f>IF(O195="Plus",$K195,IF(O195="Basis",$K195-SUM(P$8:P194),IF(O195="Breedte",$K195-SUM(P$8:P194),IF(O194="Breedte",1-SUM(P$8:P194)," "))))</f>
        <v xml:space="preserve"> </v>
      </c>
      <c r="Q195" s="57" t="str">
        <f t="shared" si="68"/>
        <v/>
      </c>
      <c r="R195" s="93" t="e">
        <f t="shared" si="67"/>
        <v>#N/A</v>
      </c>
      <c r="S195" s="12">
        <f t="shared" si="54"/>
        <v>-117</v>
      </c>
      <c r="T195" s="18">
        <f t="shared" si="55"/>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6"/>
        <v>1</v>
      </c>
      <c r="Z195" s="12">
        <f t="shared" si="57"/>
        <v>1</v>
      </c>
      <c r="AA195" s="12">
        <f t="shared" si="58"/>
        <v>1</v>
      </c>
      <c r="AB195" s="12">
        <f t="shared" si="59"/>
        <v>1</v>
      </c>
      <c r="AD195" s="12">
        <f t="shared" si="60"/>
        <v>-117</v>
      </c>
      <c r="AE195" s="18">
        <f t="shared" si="61"/>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2"/>
        <v>1</v>
      </c>
      <c r="AK195" s="12">
        <f t="shared" si="63"/>
        <v>1</v>
      </c>
      <c r="AL195" s="12">
        <f t="shared" si="64"/>
        <v>1</v>
      </c>
      <c r="AM195" s="12">
        <f t="shared" si="65"/>
        <v>1</v>
      </c>
    </row>
    <row r="196" spans="1:39" ht="12" customHeight="1" x14ac:dyDescent="0.15">
      <c r="A196" s="5">
        <f t="shared" si="50"/>
        <v>0</v>
      </c>
      <c r="B196" s="5">
        <f t="shared" si="51"/>
        <v>0</v>
      </c>
      <c r="C196" s="14">
        <f t="shared" si="66"/>
        <v>-118</v>
      </c>
      <c r="F196" s="120" t="e">
        <f>VLOOKUP(C196,Blad1!$A:$C,3,0)</f>
        <v>#N/A</v>
      </c>
      <c r="G196" s="65" t="str">
        <f t="shared" si="69"/>
        <v/>
      </c>
      <c r="H196" s="4" t="str">
        <f>IF(G196="I",$K196,IF(G196="II",$K196-SUM(H$8:H195),IF(G196="III",$K196-SUM(H$8:H195),IF(G196="IV",$K196-SUM(H$8:H195),IF(G196="V",1-SUM(H$8:H195)," ")))))</f>
        <v xml:space="preserve"> </v>
      </c>
      <c r="I196" s="66" t="str">
        <f t="shared" si="70"/>
        <v/>
      </c>
      <c r="J196" s="43" t="str">
        <f>IF(I196="A",$K196,IF(I196="B",$K196-SUM(J$8:J195),IF(I196="C",$K196-SUM(J$8:J195),IF(I196="D",$K196-SUM(J$8:J195),IF(I196="E",1-SUM(J$8:J195)," ")))))</f>
        <v xml:space="preserve"> </v>
      </c>
      <c r="K196" s="1">
        <f>IF(C$4=0,0,(SUM(D$8:D196)/C$4))</f>
        <v>0</v>
      </c>
      <c r="L196" s="9" t="str">
        <f t="shared" si="52"/>
        <v xml:space="preserve"> </v>
      </c>
      <c r="M196" s="2" t="str">
        <f>IF(U196=2,K196,IF(W196=2,K196-SUM(M$8:M195),IF(X196=2,K196-SUM(M$8:M195),IF(X195=2,1-SUM(M$8:M195)," "))))</f>
        <v xml:space="preserve"> </v>
      </c>
      <c r="N196" s="1" t="str">
        <f t="shared" si="53"/>
        <v xml:space="preserve"> </v>
      </c>
      <c r="P196" s="3" t="str">
        <f>IF(O196="Plus",$K196,IF(O196="Basis",$K196-SUM(P$8:P195),IF(O196="Breedte",$K196-SUM(P$8:P195),IF(O195="Breedte",1-SUM(P$8:P195)," "))))</f>
        <v xml:space="preserve"> </v>
      </c>
      <c r="Q196" s="57" t="str">
        <f t="shared" si="68"/>
        <v/>
      </c>
      <c r="R196" s="93" t="e">
        <f t="shared" si="67"/>
        <v>#N/A</v>
      </c>
      <c r="S196" s="12">
        <f t="shared" si="54"/>
        <v>-118</v>
      </c>
      <c r="T196" s="18">
        <f t="shared" si="55"/>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6"/>
        <v>1</v>
      </c>
      <c r="Z196" s="12">
        <f t="shared" si="57"/>
        <v>1</v>
      </c>
      <c r="AA196" s="12">
        <f t="shared" si="58"/>
        <v>1</v>
      </c>
      <c r="AB196" s="12">
        <f t="shared" si="59"/>
        <v>1</v>
      </c>
      <c r="AD196" s="12">
        <f t="shared" si="60"/>
        <v>-118</v>
      </c>
      <c r="AE196" s="18">
        <f t="shared" si="61"/>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2"/>
        <v>1</v>
      </c>
      <c r="AK196" s="12">
        <f t="shared" si="63"/>
        <v>1</v>
      </c>
      <c r="AL196" s="12">
        <f t="shared" si="64"/>
        <v>1</v>
      </c>
      <c r="AM196" s="12">
        <f t="shared" si="65"/>
        <v>1</v>
      </c>
    </row>
    <row r="197" spans="1:39" ht="12" customHeight="1" x14ac:dyDescent="0.15">
      <c r="A197" s="5">
        <f t="shared" si="50"/>
        <v>0</v>
      </c>
      <c r="B197" s="5">
        <f t="shared" si="51"/>
        <v>0</v>
      </c>
      <c r="C197" s="14">
        <f t="shared" si="66"/>
        <v>-119</v>
      </c>
      <c r="F197" s="120" t="e">
        <f>VLOOKUP(C197,Blad1!$A:$C,3,0)</f>
        <v>#N/A</v>
      </c>
      <c r="G197" s="65" t="str">
        <f t="shared" si="69"/>
        <v/>
      </c>
      <c r="H197" s="4" t="str">
        <f>IF(G197="I",$K197,IF(G197="II",$K197-SUM(H$8:H196),IF(G197="III",$K197-SUM(H$8:H196),IF(G197="IV",$K197-SUM(H$8:H196),IF(G197="V",1-SUM(H$8:H196)," ")))))</f>
        <v xml:space="preserve"> </v>
      </c>
      <c r="I197" s="66" t="str">
        <f t="shared" si="70"/>
        <v/>
      </c>
      <c r="J197" s="43" t="str">
        <f>IF(I197="A",$K197,IF(I197="B",$K197-SUM(J$8:J196),IF(I197="C",$K197-SUM(J$8:J196),IF(I197="D",$K197-SUM(J$8:J196),IF(I197="E",1-SUM(J$8:J196)," ")))))</f>
        <v xml:space="preserve"> </v>
      </c>
      <c r="K197" s="1">
        <f>IF(C$4=0,0,(SUM(D$8:D197)/C$4))</f>
        <v>0</v>
      </c>
      <c r="L197" s="9" t="str">
        <f t="shared" si="52"/>
        <v xml:space="preserve"> </v>
      </c>
      <c r="M197" s="2" t="str">
        <f>IF(U197=2,K197,IF(W197=2,K197-SUM(M$8:M196),IF(X197=2,K197-SUM(M$8:M196),IF(X196=2,1-SUM(M$8:M196)," "))))</f>
        <v xml:space="preserve"> </v>
      </c>
      <c r="N197" s="1" t="str">
        <f t="shared" si="53"/>
        <v xml:space="preserve"> </v>
      </c>
      <c r="P197" s="3" t="str">
        <f>IF(O197="Plus",$K197,IF(O197="Basis",$K197-SUM(P$8:P196),IF(O197="Breedte",$K197-SUM(P$8:P196),IF(O196="Breedte",1-SUM(P$8:P196)," "))))</f>
        <v xml:space="preserve"> </v>
      </c>
      <c r="Q197" s="57" t="str">
        <f t="shared" si="68"/>
        <v/>
      </c>
      <c r="R197" s="93" t="e">
        <f t="shared" si="67"/>
        <v>#N/A</v>
      </c>
      <c r="S197" s="12">
        <f t="shared" si="54"/>
        <v>-119</v>
      </c>
      <c r="T197" s="18">
        <f t="shared" si="55"/>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6"/>
        <v>1</v>
      </c>
      <c r="Z197" s="12">
        <f t="shared" si="57"/>
        <v>1</v>
      </c>
      <c r="AA197" s="12">
        <f t="shared" si="58"/>
        <v>1</v>
      </c>
      <c r="AB197" s="12">
        <f t="shared" si="59"/>
        <v>1</v>
      </c>
      <c r="AD197" s="12">
        <f t="shared" si="60"/>
        <v>-119</v>
      </c>
      <c r="AE197" s="18">
        <f t="shared" si="61"/>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2"/>
        <v>1</v>
      </c>
      <c r="AK197" s="12">
        <f t="shared" si="63"/>
        <v>1</v>
      </c>
      <c r="AL197" s="12">
        <f t="shared" si="64"/>
        <v>1</v>
      </c>
      <c r="AM197" s="12">
        <f t="shared" si="65"/>
        <v>1</v>
      </c>
    </row>
    <row r="198" spans="1:39" ht="12" customHeight="1" x14ac:dyDescent="0.15">
      <c r="A198" s="5">
        <f t="shared" si="50"/>
        <v>0</v>
      </c>
      <c r="B198" s="5">
        <f t="shared" si="51"/>
        <v>0</v>
      </c>
      <c r="C198" s="14">
        <f t="shared" si="66"/>
        <v>-120</v>
      </c>
      <c r="F198" s="120" t="e">
        <f>VLOOKUP(C198,Blad1!$A:$C,3,0)</f>
        <v>#N/A</v>
      </c>
      <c r="G198" s="65" t="str">
        <f t="shared" si="69"/>
        <v/>
      </c>
      <c r="H198" s="4" t="str">
        <f>IF(G198="I",$K198,IF(G198="II",$K198-SUM(H$8:H197),IF(G198="III",$K198-SUM(H$8:H197),IF(G198="IV",$K198-SUM(H$8:H197),IF(G198="V",1-SUM(H$8:H197)," ")))))</f>
        <v xml:space="preserve"> </v>
      </c>
      <c r="I198" s="66" t="str">
        <f t="shared" si="70"/>
        <v/>
      </c>
      <c r="J198" s="43" t="str">
        <f>IF(I198="A",$K198,IF(I198="B",$K198-SUM(J$8:J197),IF(I198="C",$K198-SUM(J$8:J197),IF(I198="D",$K198-SUM(J$8:J197),IF(I198="E",1-SUM(J$8:J197)," ")))))</f>
        <v xml:space="preserve"> </v>
      </c>
      <c r="K198" s="1">
        <f>IF(C$4=0,0,(SUM(D$8:D198)/C$4))</f>
        <v>0</v>
      </c>
      <c r="L198" s="9" t="str">
        <f t="shared" si="52"/>
        <v xml:space="preserve"> </v>
      </c>
      <c r="M198" s="2" t="str">
        <f>IF(U198=2,K198,IF(W198=2,K198-SUM(M$8:M197),IF(X198=2,K198-SUM(M$8:M197),IF(X197=2,1-SUM(M$8:M197)," "))))</f>
        <v xml:space="preserve"> </v>
      </c>
      <c r="N198" s="1" t="str">
        <f t="shared" si="53"/>
        <v xml:space="preserve"> </v>
      </c>
      <c r="P198" s="3" t="str">
        <f>IF(O198="Plus",$K198,IF(O198="Basis",$K198-SUM(P$8:P197),IF(O198="Breedte",$K198-SUM(P$8:P197),IF(O197="Breedte",1-SUM(P$8:P197)," "))))</f>
        <v xml:space="preserve"> </v>
      </c>
      <c r="Q198" s="57" t="str">
        <f t="shared" si="68"/>
        <v/>
      </c>
      <c r="R198" s="93" t="e">
        <f t="shared" si="67"/>
        <v>#N/A</v>
      </c>
      <c r="S198" s="12">
        <f t="shared" si="54"/>
        <v>-120</v>
      </c>
      <c r="T198" s="18">
        <f t="shared" si="55"/>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6"/>
        <v>1</v>
      </c>
      <c r="Z198" s="12">
        <f t="shared" si="57"/>
        <v>1</v>
      </c>
      <c r="AA198" s="12">
        <f t="shared" si="58"/>
        <v>1</v>
      </c>
      <c r="AB198" s="12">
        <f t="shared" si="59"/>
        <v>1</v>
      </c>
      <c r="AD198" s="12">
        <f t="shared" si="60"/>
        <v>-120</v>
      </c>
      <c r="AE198" s="18">
        <f t="shared" si="61"/>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2"/>
        <v>1</v>
      </c>
      <c r="AK198" s="12">
        <f t="shared" si="63"/>
        <v>1</v>
      </c>
      <c r="AL198" s="12">
        <f t="shared" si="64"/>
        <v>1</v>
      </c>
      <c r="AM198" s="12">
        <f t="shared" si="65"/>
        <v>1</v>
      </c>
    </row>
    <row r="199" spans="1:39" ht="12" customHeight="1" x14ac:dyDescent="0.15">
      <c r="A199" s="5">
        <f t="shared" si="50"/>
        <v>0</v>
      </c>
      <c r="B199" s="5">
        <f t="shared" si="51"/>
        <v>0</v>
      </c>
      <c r="C199" s="14">
        <f t="shared" si="66"/>
        <v>-121</v>
      </c>
      <c r="F199" s="120" t="e">
        <f>VLOOKUP(C199,Blad1!$A:$C,3,0)</f>
        <v>#N/A</v>
      </c>
      <c r="G199" s="65" t="str">
        <f t="shared" si="69"/>
        <v/>
      </c>
      <c r="H199" s="4" t="str">
        <f>IF(G199="I",$K199,IF(G199="II",$K199-SUM(H$8:H198),IF(G199="III",$K199-SUM(H$8:H198),IF(G199="IV",$K199-SUM(H$8:H198),IF(G199="V",1-SUM(H$8:H198)," ")))))</f>
        <v xml:space="preserve"> </v>
      </c>
      <c r="I199" s="66" t="str">
        <f t="shared" si="70"/>
        <v/>
      </c>
      <c r="J199" s="43" t="str">
        <f>IF(I199="A",$K199,IF(I199="B",$K199-SUM(J$8:J198),IF(I199="C",$K199-SUM(J$8:J198),IF(I199="D",$K199-SUM(J$8:J198),IF(I199="E",1-SUM(J$8:J198)," ")))))</f>
        <v xml:space="preserve"> </v>
      </c>
      <c r="K199" s="1">
        <f>IF(C$4=0,0,(SUM(D$8:D199)/C$4))</f>
        <v>0</v>
      </c>
      <c r="L199" s="9" t="str">
        <f t="shared" si="52"/>
        <v xml:space="preserve"> </v>
      </c>
      <c r="M199" s="2" t="str">
        <f>IF(U199=2,K199,IF(W199=2,K199-SUM(M$8:M198),IF(X199=2,K199-SUM(M$8:M198),IF(X198=2,1-SUM(M$8:M198)," "))))</f>
        <v xml:space="preserve"> </v>
      </c>
      <c r="N199" s="1" t="str">
        <f t="shared" si="53"/>
        <v xml:space="preserve"> </v>
      </c>
      <c r="P199" s="3" t="str">
        <f>IF(O199="Plus",$K199,IF(O199="Basis",$K199-SUM(P$8:P198),IF(O199="Breedte",$K199-SUM(P$8:P198),IF(O198="Breedte",1-SUM(P$8:P198)," "))))</f>
        <v xml:space="preserve"> </v>
      </c>
      <c r="Q199" s="57" t="str">
        <f t="shared" si="68"/>
        <v/>
      </c>
      <c r="R199" s="93" t="e">
        <f t="shared" si="67"/>
        <v>#N/A</v>
      </c>
      <c r="S199" s="12">
        <f t="shared" si="54"/>
        <v>-121</v>
      </c>
      <c r="T199" s="18">
        <f t="shared" si="55"/>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6"/>
        <v>1</v>
      </c>
      <c r="Z199" s="12">
        <f t="shared" si="57"/>
        <v>1</v>
      </c>
      <c r="AA199" s="12">
        <f t="shared" si="58"/>
        <v>1</v>
      </c>
      <c r="AB199" s="12">
        <f t="shared" si="59"/>
        <v>1</v>
      </c>
      <c r="AD199" s="12">
        <f t="shared" si="60"/>
        <v>-121</v>
      </c>
      <c r="AE199" s="18">
        <f t="shared" si="61"/>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2"/>
        <v>1</v>
      </c>
      <c r="AK199" s="12">
        <f t="shared" si="63"/>
        <v>1</v>
      </c>
      <c r="AL199" s="12">
        <f t="shared" si="64"/>
        <v>1</v>
      </c>
      <c r="AM199" s="12">
        <f t="shared" si="65"/>
        <v>1</v>
      </c>
    </row>
    <row r="200" spans="1:39" ht="12" customHeight="1" x14ac:dyDescent="0.15">
      <c r="A200" s="5">
        <f t="shared" ref="A200:A250" si="71">IF(I200="A",25,IF(I200="B",25,IF(I200="C",25,IF(I200="D",15,IF(I200="E",10,0)))))</f>
        <v>0</v>
      </c>
      <c r="B200" s="5">
        <f t="shared" ref="B200:B250" si="72">IF(G200="I",20,IF(G200="II",20,IF(G200="III",20,IF(G200="IV",20,IF(G200="V",20,0)))))</f>
        <v>0</v>
      </c>
      <c r="C200" s="14">
        <f t="shared" si="66"/>
        <v>-122</v>
      </c>
      <c r="F200" s="120" t="e">
        <f>VLOOKUP(C200,Blad1!$A:$C,3,0)</f>
        <v>#N/A</v>
      </c>
      <c r="G200" s="65" t="str">
        <f t="shared" si="69"/>
        <v/>
      </c>
      <c r="H200" s="4" t="str">
        <f>IF(G200="I",$K200,IF(G200="II",$K200-SUM(H$8:H199),IF(G200="III",$K200-SUM(H$8:H199),IF(G200="IV",$K200-SUM(H$8:H199),IF(G200="V",1-SUM(H$8:H199)," ")))))</f>
        <v xml:space="preserve"> </v>
      </c>
      <c r="I200" s="66" t="str">
        <f t="shared" si="70"/>
        <v/>
      </c>
      <c r="J200" s="43" t="str">
        <f>IF(I200="A",$K200,IF(I200="B",$K200-SUM(J$8:J199),IF(I200="C",$K200-SUM(J$8:J199),IF(I200="D",$K200-SUM(J$8:J199),IF(I200="E",1-SUM(J$8:J199)," ")))))</f>
        <v xml:space="preserve"> </v>
      </c>
      <c r="K200" s="1">
        <f>IF(C$4=0,0,(SUM(D$8:D200)/C$4))</f>
        <v>0</v>
      </c>
      <c r="L200" s="9" t="str">
        <f t="shared" ref="L200:L242" si="73">IF(U200=2,"Plus",IF(W200=2,"Basis",IF(X200=2,"Breedte"," ")))</f>
        <v xml:space="preserve"> </v>
      </c>
      <c r="M200" s="2" t="str">
        <f>IF(U200=2,K200,IF(W200=2,K200-SUM(M$8:M199),IF(X200=2,K200-SUM(M$8:M199),IF(X199=2,1-SUM(M$8:M199)," "))))</f>
        <v xml:space="preserve"> </v>
      </c>
      <c r="N200" s="1" t="str">
        <f t="shared" ref="N200:N208" si="74">IF(OR(O200="Plus",O200="Basis",O200="Breedte"),K200," ")</f>
        <v xml:space="preserve"> </v>
      </c>
      <c r="P200" s="3" t="str">
        <f>IF(O200="Plus",$K200,IF(O200="Basis",$K200-SUM(P$8:P199),IF(O200="Breedte",$K200-SUM(P$8:P199),IF(O199="Breedte",1-SUM(P$8:P199)," "))))</f>
        <v xml:space="preserve"> </v>
      </c>
      <c r="Q200" s="57" t="str">
        <f t="shared" si="68"/>
        <v/>
      </c>
      <c r="R200" s="93" t="e">
        <f t="shared" si="67"/>
        <v>#N/A</v>
      </c>
      <c r="S200" s="12">
        <f t="shared" ref="S200:S208" si="75">C200</f>
        <v>-122</v>
      </c>
      <c r="T200" s="18">
        <f t="shared" ref="T200:T208" si="76">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7">IF(D200=0,1,ABS(K200-0.2))</f>
        <v>1</v>
      </c>
      <c r="Z200" s="12">
        <f t="shared" ref="Z200:Z208" si="78">IF(D200=0,1,ABS(K200-0.5))</f>
        <v>1</v>
      </c>
      <c r="AA200" s="12">
        <f t="shared" ref="AA200:AA208" si="79">IF(D200=0,1,ABS(K200-0.8))</f>
        <v>1</v>
      </c>
      <c r="AB200" s="12">
        <f t="shared" ref="AB200:AB208" si="80">IF(D200=0,1,ABS(K200-1))</f>
        <v>1</v>
      </c>
      <c r="AD200" s="12">
        <f t="shared" ref="AD200:AD208" si="81">S200</f>
        <v>-122</v>
      </c>
      <c r="AE200" s="18">
        <f t="shared" ref="AE200:AE215" si="82">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3">IF(AE200=0,1,ABS(AH200-0.25))</f>
        <v>1</v>
      </c>
      <c r="AK200" s="12">
        <f t="shared" ref="AK200:AK208" si="84">IF(T200=0,1,ABS(W200-0.5))</f>
        <v>1</v>
      </c>
      <c r="AL200" s="12">
        <f t="shared" ref="AL200:AL208" si="85">IF(T200=0,1,ABS(W200-0.75))</f>
        <v>1</v>
      </c>
      <c r="AM200" s="12">
        <f t="shared" ref="AM200:AM208" si="86">IF(T200=0,1,ABS(W200-0.9))</f>
        <v>1</v>
      </c>
    </row>
    <row r="201" spans="1:39" ht="12" customHeight="1" x14ac:dyDescent="0.15">
      <c r="A201" s="5">
        <f t="shared" si="71"/>
        <v>0</v>
      </c>
      <c r="B201" s="5">
        <f t="shared" si="72"/>
        <v>0</v>
      </c>
      <c r="C201" s="14">
        <f t="shared" ref="C201:C237" si="87">C200-1</f>
        <v>-123</v>
      </c>
      <c r="F201" s="120" t="e">
        <f>VLOOKUP(C201,Blad1!$A:$C,3,0)</f>
        <v>#N/A</v>
      </c>
      <c r="H201" s="4" t="str">
        <f>IF(G201="I",$K201,IF(G201="II",$K201-SUM(H$8:H200),IF(G201="III",$K201-SUM(H$8:H200),IF(G201="IV",$K201-SUM(H$8:H200),IF(G201="V",1-SUM(H$8:H200)," ")))))</f>
        <v xml:space="preserve"> </v>
      </c>
      <c r="I201" s="66" t="str">
        <f t="shared" si="70"/>
        <v/>
      </c>
      <c r="J201" s="43" t="str">
        <f>IF(I201="A",$K201,IF(I201="B",$K201-SUM(J$8:J200),IF(I201="C",$K201-SUM(J$8:J200),IF(I201="D",$K201-SUM(J$8:J200),IF(I201="E",1-SUM(J$8:J200)," ")))))</f>
        <v xml:space="preserve"> </v>
      </c>
      <c r="K201" s="1">
        <f>IF(C$4=0,0,(SUM(D$8:D201)/C$4))</f>
        <v>0</v>
      </c>
      <c r="L201" s="9" t="str">
        <f t="shared" si="73"/>
        <v xml:space="preserve"> </v>
      </c>
      <c r="M201" s="2" t="str">
        <f>IF(U201=2,K201,IF(W201=2,K201-SUM(M$8:M200),IF(X201=2,K201-SUM(M$8:M200),IF(X200=2,1-SUM(M$8:M200)," "))))</f>
        <v xml:space="preserve"> </v>
      </c>
      <c r="N201" s="1" t="str">
        <f t="shared" si="74"/>
        <v xml:space="preserve"> </v>
      </c>
      <c r="P201" s="3" t="str">
        <f>IF(O201="Plus",$K201,IF(O201="Basis",$K201-SUM(P$8:P200),IF(O201="Breedte",$K201-SUM(P$8:P200),IF(O200="Breedte",1-SUM(P$8:P200)," "))))</f>
        <v xml:space="preserve"> </v>
      </c>
      <c r="Q201" s="57" t="str">
        <f t="shared" ref="Q201:Q264" si="88">IF(L200="plus",CONCATENATE(E201,", "),IF(L200="basis",IF(E201=0,"",CONCATENATE(E201,", ")),CONCATENATE(Q200,IF(E201=0,"",CONCATENATE(E201,", ")))))</f>
        <v/>
      </c>
      <c r="S201" s="12">
        <f t="shared" si="75"/>
        <v>-123</v>
      </c>
      <c r="T201" s="18">
        <f t="shared" si="76"/>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7"/>
        <v>1</v>
      </c>
      <c r="Z201" s="12">
        <f t="shared" si="78"/>
        <v>1</v>
      </c>
      <c r="AA201" s="12">
        <f t="shared" si="79"/>
        <v>1</v>
      </c>
      <c r="AB201" s="12">
        <f t="shared" si="80"/>
        <v>1</v>
      </c>
      <c r="AD201" s="12">
        <f t="shared" si="81"/>
        <v>-123</v>
      </c>
      <c r="AE201" s="18">
        <f t="shared" si="82"/>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3"/>
        <v>1</v>
      </c>
      <c r="AK201" s="12">
        <f t="shared" si="84"/>
        <v>1</v>
      </c>
      <c r="AL201" s="12">
        <f t="shared" si="85"/>
        <v>1</v>
      </c>
      <c r="AM201" s="12">
        <f t="shared" si="86"/>
        <v>1</v>
      </c>
    </row>
    <row r="202" spans="1:39" ht="12" customHeight="1" x14ac:dyDescent="0.15">
      <c r="A202" s="5">
        <f t="shared" si="71"/>
        <v>0</v>
      </c>
      <c r="B202" s="5">
        <f t="shared" si="72"/>
        <v>0</v>
      </c>
      <c r="C202" s="14">
        <f t="shared" si="87"/>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3"/>
        <v xml:space="preserve"> </v>
      </c>
      <c r="M202" s="2" t="str">
        <f>IF(U202=2,K202,IF(W202=2,K202-SUM(M$8:M201),IF(X202=2,K202-SUM(M$8:M201),IF(X201=2,1-SUM(M$8:M201)," "))))</f>
        <v xml:space="preserve"> </v>
      </c>
      <c r="N202" s="1" t="str">
        <f t="shared" si="74"/>
        <v xml:space="preserve"> </v>
      </c>
      <c r="P202" s="3" t="str">
        <f>IF(O202="Plus",$K202,IF(O202="Basis",$K202-SUM(P$8:P201),IF(O202="Breedte",$K202-SUM(P$8:P201),IF(O201="Breedte",1-SUM(P$8:P201)," "))))</f>
        <v xml:space="preserve"> </v>
      </c>
      <c r="Q202" s="57" t="str">
        <f t="shared" si="88"/>
        <v/>
      </c>
      <c r="S202" s="12">
        <f t="shared" si="75"/>
        <v>-124</v>
      </c>
      <c r="T202" s="18">
        <f t="shared" si="76"/>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7"/>
        <v>1</v>
      </c>
      <c r="Z202" s="12">
        <f t="shared" si="78"/>
        <v>1</v>
      </c>
      <c r="AA202" s="12">
        <f t="shared" si="79"/>
        <v>1</v>
      </c>
      <c r="AB202" s="12">
        <f t="shared" si="80"/>
        <v>1</v>
      </c>
      <c r="AD202" s="12">
        <f t="shared" si="81"/>
        <v>-124</v>
      </c>
      <c r="AE202" s="18">
        <f t="shared" si="82"/>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3"/>
        <v>1</v>
      </c>
      <c r="AK202" s="12">
        <f t="shared" si="84"/>
        <v>1</v>
      </c>
      <c r="AL202" s="12">
        <f t="shared" si="85"/>
        <v>1</v>
      </c>
      <c r="AM202" s="12">
        <f t="shared" si="86"/>
        <v>1</v>
      </c>
    </row>
    <row r="203" spans="1:39" ht="12" customHeight="1" x14ac:dyDescent="0.15">
      <c r="A203" s="5">
        <f t="shared" si="71"/>
        <v>0</v>
      </c>
      <c r="B203" s="5">
        <f t="shared" si="72"/>
        <v>0</v>
      </c>
      <c r="C203" s="14">
        <f t="shared" si="87"/>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3"/>
        <v xml:space="preserve"> </v>
      </c>
      <c r="M203" s="2" t="str">
        <f>IF(U203=2,K203,IF(W203=2,K203-SUM(M$8:M202),IF(X203=2,K203-SUM(M$8:M202),IF(X202=2,1-SUM(M$8:M202)," "))))</f>
        <v xml:space="preserve"> </v>
      </c>
      <c r="N203" s="1" t="str">
        <f t="shared" si="74"/>
        <v xml:space="preserve"> </v>
      </c>
      <c r="P203" s="3" t="str">
        <f>IF(O203="Plus",$K203,IF(O203="Basis",$K203-SUM(P$8:P202),IF(O203="Breedte",$K203-SUM(P$8:P202),IF(O202="Breedte",1-SUM(P$8:P202)," "))))</f>
        <v xml:space="preserve"> </v>
      </c>
      <c r="Q203" s="57" t="str">
        <f t="shared" si="88"/>
        <v/>
      </c>
      <c r="S203" s="12">
        <f t="shared" si="75"/>
        <v>-125</v>
      </c>
      <c r="T203" s="18">
        <f t="shared" si="76"/>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7"/>
        <v>1</v>
      </c>
      <c r="Z203" s="12">
        <f t="shared" si="78"/>
        <v>1</v>
      </c>
      <c r="AA203" s="12">
        <f t="shared" si="79"/>
        <v>1</v>
      </c>
      <c r="AB203" s="12">
        <f t="shared" si="80"/>
        <v>1</v>
      </c>
      <c r="AD203" s="12">
        <f t="shared" si="81"/>
        <v>-125</v>
      </c>
      <c r="AE203" s="18">
        <f t="shared" si="82"/>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3"/>
        <v>1</v>
      </c>
      <c r="AK203" s="12">
        <f t="shared" si="84"/>
        <v>1</v>
      </c>
      <c r="AL203" s="12">
        <f t="shared" si="85"/>
        <v>1</v>
      </c>
      <c r="AM203" s="12">
        <f t="shared" si="86"/>
        <v>1</v>
      </c>
    </row>
    <row r="204" spans="1:39" ht="12" customHeight="1" x14ac:dyDescent="0.15">
      <c r="A204" s="5">
        <f t="shared" si="71"/>
        <v>0</v>
      </c>
      <c r="B204" s="5">
        <f t="shared" si="72"/>
        <v>0</v>
      </c>
      <c r="C204" s="14">
        <f t="shared" si="87"/>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3"/>
        <v xml:space="preserve"> </v>
      </c>
      <c r="M204" s="2" t="str">
        <f>IF(U204=2,K204,IF(W204=2,K204-SUM(M$8:M203),IF(X204=2,K204-SUM(M$8:M203),IF(X203=2,1-SUM(M$8:M203)," "))))</f>
        <v xml:space="preserve"> </v>
      </c>
      <c r="N204" s="1" t="str">
        <f t="shared" si="74"/>
        <v xml:space="preserve"> </v>
      </c>
      <c r="P204" s="3" t="str">
        <f>IF(O204="Plus",$K204,IF(O204="Basis",$K204-SUM(P$8:P203),IF(O204="Breedte",$K204-SUM(P$8:P203),IF(O203="Breedte",1-SUM(P$8:P203)," "))))</f>
        <v xml:space="preserve"> </v>
      </c>
      <c r="Q204" s="57" t="str">
        <f t="shared" si="88"/>
        <v/>
      </c>
      <c r="S204" s="12">
        <f t="shared" si="75"/>
        <v>-126</v>
      </c>
      <c r="T204" s="18">
        <f t="shared" si="76"/>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7"/>
        <v>1</v>
      </c>
      <c r="Z204" s="12">
        <f t="shared" si="78"/>
        <v>1</v>
      </c>
      <c r="AA204" s="12">
        <f t="shared" si="79"/>
        <v>1</v>
      </c>
      <c r="AB204" s="12">
        <f t="shared" si="80"/>
        <v>1</v>
      </c>
      <c r="AD204" s="12">
        <f t="shared" si="81"/>
        <v>-126</v>
      </c>
      <c r="AE204" s="18">
        <f t="shared" si="82"/>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3"/>
        <v>1</v>
      </c>
      <c r="AK204" s="12">
        <f t="shared" si="84"/>
        <v>1</v>
      </c>
      <c r="AL204" s="12">
        <f t="shared" si="85"/>
        <v>1</v>
      </c>
      <c r="AM204" s="12">
        <f t="shared" si="86"/>
        <v>1</v>
      </c>
    </row>
    <row r="205" spans="1:39" ht="12" customHeight="1" x14ac:dyDescent="0.15">
      <c r="A205" s="5">
        <f t="shared" si="71"/>
        <v>0</v>
      </c>
      <c r="B205" s="5">
        <f t="shared" si="72"/>
        <v>0</v>
      </c>
      <c r="C205" s="14">
        <f t="shared" si="87"/>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3"/>
        <v xml:space="preserve"> </v>
      </c>
      <c r="M205" s="2" t="str">
        <f>IF(U205=2,K205,IF(W205=2,K205-SUM(M$8:M204),IF(X205=2,K205-SUM(M$8:M204),IF(X204=2,1-SUM(M$8:M204)," "))))</f>
        <v xml:space="preserve"> </v>
      </c>
      <c r="N205" s="1" t="str">
        <f t="shared" si="74"/>
        <v xml:space="preserve"> </v>
      </c>
      <c r="P205" s="3" t="str">
        <f>IF(O205="Plus",$K205,IF(O205="Basis",$K205-SUM(P$8:P204),IF(O205="Breedte",$K205-SUM(P$8:P204),IF(O204="Breedte",1-SUM(P$8:P204)," "))))</f>
        <v xml:space="preserve"> </v>
      </c>
      <c r="Q205" s="57" t="str">
        <f t="shared" si="88"/>
        <v/>
      </c>
      <c r="S205" s="12">
        <f t="shared" si="75"/>
        <v>-127</v>
      </c>
      <c r="T205" s="18">
        <f t="shared" si="76"/>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7"/>
        <v>1</v>
      </c>
      <c r="Z205" s="12">
        <f t="shared" si="78"/>
        <v>1</v>
      </c>
      <c r="AA205" s="12">
        <f t="shared" si="79"/>
        <v>1</v>
      </c>
      <c r="AB205" s="12">
        <f t="shared" si="80"/>
        <v>1</v>
      </c>
      <c r="AD205" s="12">
        <f t="shared" si="81"/>
        <v>-127</v>
      </c>
      <c r="AE205" s="18">
        <f t="shared" si="82"/>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3"/>
        <v>1</v>
      </c>
      <c r="AK205" s="12">
        <f t="shared" si="84"/>
        <v>1</v>
      </c>
      <c r="AL205" s="12">
        <f t="shared" si="85"/>
        <v>1</v>
      </c>
      <c r="AM205" s="12">
        <f t="shared" si="86"/>
        <v>1</v>
      </c>
    </row>
    <row r="206" spans="1:39" ht="12" customHeight="1" x14ac:dyDescent="0.15">
      <c r="A206" s="5">
        <f t="shared" si="71"/>
        <v>0</v>
      </c>
      <c r="B206" s="5">
        <f t="shared" si="72"/>
        <v>0</v>
      </c>
      <c r="C206" s="14">
        <f t="shared" si="87"/>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3"/>
        <v xml:space="preserve"> </v>
      </c>
      <c r="M206" s="2" t="str">
        <f>IF(U206=2,K206,IF(W206=2,K206-SUM(M$8:M205),IF(X206=2,K206-SUM(M$8:M205),IF(X205=2,1-SUM(M$8:M205)," "))))</f>
        <v xml:space="preserve"> </v>
      </c>
      <c r="N206" s="1" t="str">
        <f t="shared" si="74"/>
        <v xml:space="preserve"> </v>
      </c>
      <c r="P206" s="3" t="str">
        <f>IF(O206="Plus",$K206,IF(O206="Basis",$K206-SUM(P$8:P205),IF(O206="Breedte",$K206-SUM(P$8:P205),IF(O205="Breedte",1-SUM(P$8:P205)," "))))</f>
        <v xml:space="preserve"> </v>
      </c>
      <c r="Q206" s="57" t="str">
        <f t="shared" si="88"/>
        <v/>
      </c>
      <c r="S206" s="12">
        <f t="shared" si="75"/>
        <v>-128</v>
      </c>
      <c r="T206" s="18">
        <f t="shared" si="76"/>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7"/>
        <v>1</v>
      </c>
      <c r="Z206" s="12">
        <f t="shared" si="78"/>
        <v>1</v>
      </c>
      <c r="AA206" s="12">
        <f t="shared" si="79"/>
        <v>1</v>
      </c>
      <c r="AB206" s="12">
        <f t="shared" si="80"/>
        <v>1</v>
      </c>
      <c r="AD206" s="12">
        <f t="shared" si="81"/>
        <v>-128</v>
      </c>
      <c r="AE206" s="18">
        <f t="shared" si="82"/>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3"/>
        <v>1</v>
      </c>
      <c r="AK206" s="12">
        <f t="shared" si="84"/>
        <v>1</v>
      </c>
      <c r="AL206" s="12">
        <f t="shared" si="85"/>
        <v>1</v>
      </c>
      <c r="AM206" s="12">
        <f t="shared" si="86"/>
        <v>1</v>
      </c>
    </row>
    <row r="207" spans="1:39" ht="12" customHeight="1" x14ac:dyDescent="0.15">
      <c r="A207" s="5">
        <f t="shared" si="71"/>
        <v>0</v>
      </c>
      <c r="B207" s="5">
        <f t="shared" si="72"/>
        <v>0</v>
      </c>
      <c r="C207" s="14">
        <f t="shared" si="87"/>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3"/>
        <v xml:space="preserve"> </v>
      </c>
      <c r="M207" s="2" t="str">
        <f>IF(U207=2,K207,IF(W207=2,K207-SUM(M$8:M206),IF(X207=2,K207-SUM(M$8:M206),IF(X206=2,1-SUM(M$8:M206)," "))))</f>
        <v xml:space="preserve"> </v>
      </c>
      <c r="N207" s="1" t="str">
        <f t="shared" si="74"/>
        <v xml:space="preserve"> </v>
      </c>
      <c r="P207" s="3" t="str">
        <f>IF(O207="Plus",$K207,IF(O207="Basis",$K207-SUM(P$8:P206),IF(O207="Breedte",$K207-SUM(P$8:P206),IF(O206="Breedte",1-SUM(P$8:P206)," "))))</f>
        <v xml:space="preserve"> </v>
      </c>
      <c r="Q207" s="57" t="str">
        <f t="shared" si="88"/>
        <v/>
      </c>
      <c r="S207" s="12">
        <f t="shared" si="75"/>
        <v>-129</v>
      </c>
      <c r="T207" s="18">
        <f t="shared" si="76"/>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7"/>
        <v>1</v>
      </c>
      <c r="Z207" s="12">
        <f t="shared" si="78"/>
        <v>1</v>
      </c>
      <c r="AA207" s="12">
        <f t="shared" si="79"/>
        <v>1</v>
      </c>
      <c r="AB207" s="12">
        <f t="shared" si="80"/>
        <v>1</v>
      </c>
      <c r="AD207" s="12">
        <f t="shared" si="81"/>
        <v>-129</v>
      </c>
      <c r="AE207" s="18">
        <f t="shared" si="82"/>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3"/>
        <v>1</v>
      </c>
      <c r="AK207" s="12">
        <f t="shared" si="84"/>
        <v>1</v>
      </c>
      <c r="AL207" s="12">
        <f t="shared" si="85"/>
        <v>1</v>
      </c>
      <c r="AM207" s="12">
        <f t="shared" si="86"/>
        <v>1</v>
      </c>
    </row>
    <row r="208" spans="1:39" ht="12" customHeight="1" x14ac:dyDescent="0.15">
      <c r="A208" s="5">
        <f t="shared" si="71"/>
        <v>0</v>
      </c>
      <c r="B208" s="5">
        <f t="shared" si="72"/>
        <v>0</v>
      </c>
      <c r="C208" s="14">
        <f t="shared" si="87"/>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3"/>
        <v xml:space="preserve"> </v>
      </c>
      <c r="M208" s="2" t="str">
        <f>IF(U208=2,K208,IF(W208=2,K208-SUM(M$8:M207),IF(X208=2,K208-SUM(M$8:M207),IF(X207=2,1-SUM(M$8:M207)," "))))</f>
        <v xml:space="preserve"> </v>
      </c>
      <c r="N208" s="1" t="str">
        <f t="shared" si="74"/>
        <v xml:space="preserve"> </v>
      </c>
      <c r="P208" s="3" t="str">
        <f>IF(O208="Plus",$K208,IF(O208="Basis",$K208-SUM(P$8:P207),IF(O208="Breedte",$K208-SUM(P$8:P207),IF(O207="Breedte",1-SUM(P$8:P207)," "))))</f>
        <v xml:space="preserve"> </v>
      </c>
      <c r="Q208" s="57" t="str">
        <f t="shared" si="88"/>
        <v/>
      </c>
      <c r="S208" s="12">
        <f t="shared" si="75"/>
        <v>-130</v>
      </c>
      <c r="T208" s="18">
        <f t="shared" si="76"/>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7"/>
        <v>1</v>
      </c>
      <c r="Z208" s="12">
        <f t="shared" si="78"/>
        <v>1</v>
      </c>
      <c r="AA208" s="12">
        <f t="shared" si="79"/>
        <v>1</v>
      </c>
      <c r="AB208" s="12">
        <f t="shared" si="80"/>
        <v>1</v>
      </c>
      <c r="AD208" s="12">
        <f t="shared" si="81"/>
        <v>-130</v>
      </c>
      <c r="AE208" s="18">
        <f t="shared" si="82"/>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3"/>
        <v>1</v>
      </c>
      <c r="AK208" s="12">
        <f t="shared" si="84"/>
        <v>1</v>
      </c>
      <c r="AL208" s="12">
        <f t="shared" si="85"/>
        <v>1</v>
      </c>
      <c r="AM208" s="12">
        <f t="shared" si="86"/>
        <v>1</v>
      </c>
    </row>
    <row r="209" spans="1:36" ht="12" customHeight="1" x14ac:dyDescent="0.15">
      <c r="A209" s="5">
        <f t="shared" si="71"/>
        <v>0</v>
      </c>
      <c r="B209" s="5">
        <f t="shared" si="72"/>
        <v>0</v>
      </c>
      <c r="C209" s="14">
        <f t="shared" si="87"/>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3"/>
        <v xml:space="preserve"> </v>
      </c>
      <c r="P209" s="3" t="str">
        <f>IF(O209="Plus",$K209,IF(O209="Basis",$K209-SUM(P$8:P208),IF(O209="Breedte",$K209-SUM(P$8:P208),IF(O208="Breedte",1-SUM(P$8:P208)," "))))</f>
        <v xml:space="preserve"> </v>
      </c>
      <c r="Q209" s="57" t="str">
        <f t="shared" si="88"/>
        <v/>
      </c>
      <c r="AE209" s="18">
        <f t="shared" si="82"/>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3"/>
        <v>1</v>
      </c>
    </row>
    <row r="210" spans="1:36" ht="12" customHeight="1" x14ac:dyDescent="0.15">
      <c r="A210" s="5">
        <f t="shared" si="71"/>
        <v>0</v>
      </c>
      <c r="B210" s="5">
        <f t="shared" si="72"/>
        <v>0</v>
      </c>
      <c r="C210" s="14">
        <f t="shared" si="87"/>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3"/>
        <v xml:space="preserve"> </v>
      </c>
      <c r="P210" s="3" t="str">
        <f>IF(O210="Plus",$K210,IF(O210="Basis",$K210-SUM(P$8:P209),IF(O210="Breedte",$K210-SUM(P$8:P209),IF(O209="Breedte",1-SUM(P$8:P209)," "))))</f>
        <v xml:space="preserve"> </v>
      </c>
      <c r="Q210" s="57" t="str">
        <f t="shared" si="88"/>
        <v/>
      </c>
      <c r="AE210" s="18">
        <f t="shared" si="82"/>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3"/>
        <v>1</v>
      </c>
    </row>
    <row r="211" spans="1:36" ht="12" customHeight="1" x14ac:dyDescent="0.15">
      <c r="A211" s="5">
        <f t="shared" si="71"/>
        <v>0</v>
      </c>
      <c r="B211" s="5">
        <f t="shared" si="72"/>
        <v>0</v>
      </c>
      <c r="C211" s="14">
        <f t="shared" si="87"/>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3"/>
        <v xml:space="preserve"> </v>
      </c>
      <c r="P211" s="3" t="str">
        <f>IF(O211="Plus",$K211,IF(O211="Basis",$K211-SUM(P$8:P210),IF(O211="Breedte",$K211-SUM(P$8:P210),IF(O210="Breedte",1-SUM(P$8:P210)," "))))</f>
        <v xml:space="preserve"> </v>
      </c>
      <c r="Q211" s="57" t="str">
        <f t="shared" si="88"/>
        <v/>
      </c>
      <c r="AE211" s="18">
        <f t="shared" si="82"/>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3"/>
        <v>1</v>
      </c>
    </row>
    <row r="212" spans="1:36" ht="12" customHeight="1" x14ac:dyDescent="0.15">
      <c r="A212" s="5">
        <f t="shared" si="71"/>
        <v>0</v>
      </c>
      <c r="B212" s="5">
        <f t="shared" si="72"/>
        <v>0</v>
      </c>
      <c r="C212" s="14">
        <f t="shared" si="87"/>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3"/>
        <v xml:space="preserve"> </v>
      </c>
      <c r="P212" s="3" t="str">
        <f>IF(O212="Plus",$K212,IF(O212="Basis",$K212-SUM(P$8:P211),IF(O212="Breedte",$K212-SUM(P$8:P211),IF(O211="Breedte",1-SUM(P$8:P211)," "))))</f>
        <v xml:space="preserve"> </v>
      </c>
      <c r="Q212" s="57" t="str">
        <f t="shared" si="88"/>
        <v/>
      </c>
      <c r="AE212" s="18">
        <f t="shared" si="82"/>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3"/>
        <v>1</v>
      </c>
    </row>
    <row r="213" spans="1:36" ht="12" customHeight="1" x14ac:dyDescent="0.15">
      <c r="A213" s="5">
        <f t="shared" si="71"/>
        <v>0</v>
      </c>
      <c r="B213" s="5">
        <f t="shared" si="72"/>
        <v>0</v>
      </c>
      <c r="C213" s="14">
        <f t="shared" si="87"/>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3"/>
        <v xml:space="preserve"> </v>
      </c>
      <c r="P213" s="3" t="str">
        <f>IF(O213="Plus",$K213,IF(O213="Basis",$K213-SUM(P$8:P212),IF(O213="Breedte",$K213-SUM(P$8:P212),IF(O212="Breedte",1-SUM(P$8:P212)," "))))</f>
        <v xml:space="preserve"> </v>
      </c>
      <c r="Q213" s="57" t="str">
        <f t="shared" si="88"/>
        <v/>
      </c>
      <c r="AE213" s="18">
        <f t="shared" si="82"/>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3"/>
        <v>1</v>
      </c>
    </row>
    <row r="214" spans="1:36" ht="12" customHeight="1" x14ac:dyDescent="0.15">
      <c r="A214" s="5">
        <f t="shared" si="71"/>
        <v>0</v>
      </c>
      <c r="B214" s="5">
        <f t="shared" si="72"/>
        <v>0</v>
      </c>
      <c r="C214" s="14">
        <f t="shared" si="87"/>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3"/>
        <v xml:space="preserve"> </v>
      </c>
      <c r="P214" s="3" t="str">
        <f>IF(O214="Plus",$K214,IF(O214="Basis",$K214-SUM(P$8:P213),IF(O214="Breedte",$K214-SUM(P$8:P213),IF(O213="Breedte",1-SUM(P$8:P213)," "))))</f>
        <v xml:space="preserve"> </v>
      </c>
      <c r="Q214" s="57" t="str">
        <f t="shared" si="88"/>
        <v/>
      </c>
      <c r="AE214" s="18">
        <f t="shared" si="82"/>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3"/>
        <v>1</v>
      </c>
    </row>
    <row r="215" spans="1:36" ht="12" customHeight="1" x14ac:dyDescent="0.15">
      <c r="A215" s="5">
        <f t="shared" si="71"/>
        <v>0</v>
      </c>
      <c r="B215" s="5">
        <f t="shared" si="72"/>
        <v>0</v>
      </c>
      <c r="C215" s="14">
        <f t="shared" si="87"/>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3"/>
        <v xml:space="preserve"> </v>
      </c>
      <c r="P215" s="3" t="str">
        <f>IF(O215="Plus",$K215,IF(O215="Basis",$K215-SUM(P$8:P214),IF(O215="Breedte",$K215-SUM(P$8:P214),IF(O214="Breedte",1-SUM(P$8:P214)," "))))</f>
        <v xml:space="preserve"> </v>
      </c>
      <c r="Q215" s="57" t="str">
        <f t="shared" si="88"/>
        <v/>
      </c>
      <c r="AE215" s="18">
        <f t="shared" si="82"/>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3"/>
        <v>1</v>
      </c>
    </row>
    <row r="216" spans="1:36" ht="12" customHeight="1" x14ac:dyDescent="0.15">
      <c r="A216" s="5">
        <f t="shared" si="71"/>
        <v>0</v>
      </c>
      <c r="B216" s="5">
        <f t="shared" si="72"/>
        <v>0</v>
      </c>
      <c r="C216" s="14">
        <f t="shared" si="87"/>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3"/>
        <v xml:space="preserve"> </v>
      </c>
      <c r="P216" s="3" t="str">
        <f>IF(O216="Plus",$K216,IF(O216="Basis",$K216-SUM(P$8:P215),IF(O216="Breedte",$K216-SUM(P$8:P215),IF(O215="Breedte",1-SUM(P$8:P215)," "))))</f>
        <v xml:space="preserve"> </v>
      </c>
      <c r="Q216" s="57" t="str">
        <f t="shared" si="88"/>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3"/>
        <v>1</v>
      </c>
    </row>
    <row r="217" spans="1:36" ht="12" customHeight="1" x14ac:dyDescent="0.15">
      <c r="A217" s="5">
        <f t="shared" si="71"/>
        <v>0</v>
      </c>
      <c r="B217" s="5">
        <f t="shared" si="72"/>
        <v>0</v>
      </c>
      <c r="C217" s="14">
        <f t="shared" si="87"/>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3"/>
        <v xml:space="preserve"> </v>
      </c>
      <c r="P217" s="3" t="str">
        <f>IF(O217="Plus",$K217,IF(O217="Basis",$K217-SUM(P$8:P216),IF(O217="Breedte",$K217-SUM(P$8:P216),IF(O216="Breedte",1-SUM(P$8:P216)," "))))</f>
        <v xml:space="preserve"> </v>
      </c>
      <c r="Q217" s="57" t="str">
        <f t="shared" si="88"/>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3"/>
        <v>1</v>
      </c>
    </row>
    <row r="218" spans="1:36" ht="12" customHeight="1" x14ac:dyDescent="0.15">
      <c r="A218" s="5">
        <f t="shared" si="71"/>
        <v>0</v>
      </c>
      <c r="B218" s="5">
        <f t="shared" si="72"/>
        <v>0</v>
      </c>
      <c r="C218" s="14">
        <f t="shared" si="87"/>
        <v>-140</v>
      </c>
      <c r="H218" s="4" t="str">
        <f>IF(G218="I",$K218,IF(G218="II",$K218-SUM(H$8:H217),IF(G218="III",$K218-SUM(H$8:H217),IF(G218="IV",$K218-SUM(H$8:H217),IF(G218="V",1-SUM(H$8:H217)," ")))))</f>
        <v xml:space="preserve"> </v>
      </c>
      <c r="I218" s="54"/>
      <c r="L218" s="9" t="str">
        <f t="shared" si="73"/>
        <v xml:space="preserve"> </v>
      </c>
      <c r="P218" s="3" t="str">
        <f>IF(O218="Plus",$K218,IF(O218="Basis",$K218-SUM(P$8:P217),IF(O218="Breedte",$K218-SUM(P$8:P217),IF(O217="Breedte",1-SUM(P$8:P217)," "))))</f>
        <v xml:space="preserve"> </v>
      </c>
      <c r="Q218" s="57" t="str">
        <f t="shared" si="88"/>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3"/>
        <v>1</v>
      </c>
    </row>
    <row r="219" spans="1:36" ht="12" customHeight="1" x14ac:dyDescent="0.15">
      <c r="A219" s="5">
        <f t="shared" si="71"/>
        <v>0</v>
      </c>
      <c r="B219" s="5">
        <f t="shared" si="72"/>
        <v>0</v>
      </c>
      <c r="C219" s="14">
        <f t="shared" si="87"/>
        <v>-141</v>
      </c>
      <c r="H219" s="4" t="str">
        <f>IF(G219="I",$K219,IF(G219="II",$K219-SUM(H$8:H218),IF(G219="III",$K219-SUM(H$8:H218),IF(G219="IV",$K219-SUM(H$8:H218),IF(G219="V",1-SUM(H$8:H218)," ")))))</f>
        <v xml:space="preserve"> </v>
      </c>
      <c r="I219" s="54"/>
      <c r="L219" s="9" t="str">
        <f t="shared" si="73"/>
        <v xml:space="preserve"> </v>
      </c>
      <c r="P219" s="3" t="str">
        <f>IF(O219="Plus",$K219,IF(O219="Basis",$K219-SUM(P$8:P218),IF(O219="Breedte",$K219-SUM(P$8:P218),IF(O218="Breedte",1-SUM(P$8:P218)," "))))</f>
        <v xml:space="preserve"> </v>
      </c>
      <c r="Q219" s="57" t="str">
        <f t="shared" si="88"/>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3"/>
        <v>1</v>
      </c>
    </row>
    <row r="220" spans="1:36" ht="12" customHeight="1" x14ac:dyDescent="0.15">
      <c r="A220" s="5">
        <f t="shared" si="71"/>
        <v>0</v>
      </c>
      <c r="B220" s="5">
        <f t="shared" si="72"/>
        <v>0</v>
      </c>
      <c r="C220" s="14">
        <f t="shared" si="87"/>
        <v>-142</v>
      </c>
      <c r="H220" s="4" t="str">
        <f>IF(G220="I",$K220,IF(G220="II",$K220-SUM(H$8:H219),IF(G220="III",$K220-SUM(H$8:H219),IF(G220="IV",$K220-SUM(H$8:H219),IF(G220="V",1-SUM(H$8:H219)," ")))))</f>
        <v xml:space="preserve"> </v>
      </c>
      <c r="I220" s="54"/>
      <c r="L220" s="9" t="str">
        <f t="shared" si="73"/>
        <v xml:space="preserve"> </v>
      </c>
      <c r="P220" s="3" t="str">
        <f>IF(O220="Plus",$K220,IF(O220="Basis",$K220-SUM(P$8:P219),IF(O220="Breedte",$K220-SUM(P$8:P219),IF(O219="Breedte",1-SUM(P$8:P219)," "))))</f>
        <v xml:space="preserve"> </v>
      </c>
      <c r="Q220" s="57" t="str">
        <f t="shared" si="88"/>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3"/>
        <v>1</v>
      </c>
    </row>
    <row r="221" spans="1:36" ht="12" customHeight="1" x14ac:dyDescent="0.15">
      <c r="A221" s="5">
        <f t="shared" si="71"/>
        <v>0</v>
      </c>
      <c r="B221" s="5">
        <f t="shared" si="72"/>
        <v>0</v>
      </c>
      <c r="C221" s="14">
        <f t="shared" si="87"/>
        <v>-143</v>
      </c>
      <c r="H221" s="4" t="str">
        <f>IF(G221="I",$K221,IF(G221="II",$K221-SUM(H$8:H220),IF(G221="III",$K221-SUM(H$8:H220),IF(G221="IV",$K221-SUM(H$8:H220),IF(G221="V",1-SUM(H$8:H220)," ")))))</f>
        <v xml:space="preserve"> </v>
      </c>
      <c r="I221" s="54"/>
      <c r="L221" s="9" t="str">
        <f t="shared" si="73"/>
        <v xml:space="preserve"> </v>
      </c>
      <c r="P221" s="3" t="str">
        <f>IF(O221="Plus",$K221,IF(O221="Basis",$K221-SUM(P$8:P220),IF(O221="Breedte",$K221-SUM(P$8:P220),IF(O220="Breedte",1-SUM(P$8:P220)," "))))</f>
        <v xml:space="preserve"> </v>
      </c>
      <c r="Q221" s="57" t="str">
        <f t="shared" si="88"/>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3"/>
        <v>1</v>
      </c>
    </row>
    <row r="222" spans="1:36" ht="12" customHeight="1" x14ac:dyDescent="0.15">
      <c r="A222" s="5">
        <f t="shared" si="71"/>
        <v>0</v>
      </c>
      <c r="B222" s="5">
        <f t="shared" si="72"/>
        <v>0</v>
      </c>
      <c r="C222" s="14">
        <f t="shared" si="87"/>
        <v>-144</v>
      </c>
      <c r="H222" s="4" t="str">
        <f>IF(G222="I",$K222,IF(G222="II",$K222-SUM(H$8:H221),IF(G222="III",$K222-SUM(H$8:H221),IF(G222="IV",$K222-SUM(H$8:H221),IF(G222="V",1-SUM(H$8:H221)," ")))))</f>
        <v xml:space="preserve"> </v>
      </c>
      <c r="I222" s="54"/>
      <c r="L222" s="9" t="str">
        <f t="shared" si="73"/>
        <v xml:space="preserve"> </v>
      </c>
      <c r="P222" s="3" t="str">
        <f>IF(O222="Plus",$K222,IF(O222="Basis",$K222-SUM(P$8:P221),IF(O222="Breedte",$K222-SUM(P$8:P221),IF(O221="Breedte",1-SUM(P$8:P221)," "))))</f>
        <v xml:space="preserve"> </v>
      </c>
      <c r="Q222" s="57" t="str">
        <f t="shared" si="88"/>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3"/>
        <v>1</v>
      </c>
    </row>
    <row r="223" spans="1:36" ht="12" customHeight="1" x14ac:dyDescent="0.15">
      <c r="A223" s="5">
        <f t="shared" si="71"/>
        <v>0</v>
      </c>
      <c r="B223" s="5">
        <f t="shared" si="72"/>
        <v>0</v>
      </c>
      <c r="C223" s="14">
        <f t="shared" si="87"/>
        <v>-145</v>
      </c>
      <c r="H223" s="4" t="str">
        <f>IF(G223="I",$K223,IF(G223="II",$K223-SUM(H$8:H222),IF(G223="III",$K223-SUM(H$8:H222),IF(G223="IV",$K223-SUM(H$8:H222),IF(G223="V",1-SUM(H$8:H222)," ")))))</f>
        <v xml:space="preserve"> </v>
      </c>
      <c r="I223" s="54"/>
      <c r="L223" s="9" t="str">
        <f t="shared" si="73"/>
        <v xml:space="preserve"> </v>
      </c>
      <c r="P223" s="3" t="str">
        <f>IF(O223="Plus",$K223,IF(O223="Basis",$K223-SUM(P$8:P222),IF(O223="Breedte",$K223-SUM(P$8:P222),IF(O222="Breedte",1-SUM(P$8:P222)," "))))</f>
        <v xml:space="preserve"> </v>
      </c>
      <c r="Q223" s="57" t="str">
        <f t="shared" si="88"/>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3"/>
        <v>1</v>
      </c>
    </row>
    <row r="224" spans="1:36" ht="12" customHeight="1" x14ac:dyDescent="0.15">
      <c r="A224" s="5">
        <f t="shared" si="71"/>
        <v>0</v>
      </c>
      <c r="B224" s="5">
        <f t="shared" si="72"/>
        <v>0</v>
      </c>
      <c r="C224" s="14">
        <f t="shared" si="87"/>
        <v>-146</v>
      </c>
      <c r="H224" s="4" t="str">
        <f>IF(G224="I",$K224,IF(G224="II",$K224-SUM(H$8:H223),IF(G224="III",$K224-SUM(H$8:H223),IF(G224="IV",$K224-SUM(H$8:H223),IF(G224="V",1-SUM(H$8:H223)," ")))))</f>
        <v xml:space="preserve"> </v>
      </c>
      <c r="I224" s="54"/>
      <c r="L224" s="9" t="str">
        <f t="shared" si="73"/>
        <v xml:space="preserve"> </v>
      </c>
      <c r="P224" s="3" t="str">
        <f>IF(O224="Plus",$K224,IF(O224="Basis",$K224-SUM(P$8:P223),IF(O224="Breedte",$K224-SUM(P$8:P223),IF(O223="Breedte",1-SUM(P$8:P223)," "))))</f>
        <v xml:space="preserve"> </v>
      </c>
      <c r="Q224" s="57" t="str">
        <f t="shared" si="88"/>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3"/>
        <v>1</v>
      </c>
    </row>
    <row r="225" spans="1:36" ht="12" customHeight="1" x14ac:dyDescent="0.15">
      <c r="A225" s="5">
        <f t="shared" si="71"/>
        <v>0</v>
      </c>
      <c r="B225" s="5">
        <f t="shared" si="72"/>
        <v>0</v>
      </c>
      <c r="C225" s="14">
        <f t="shared" si="87"/>
        <v>-147</v>
      </c>
      <c r="H225" s="4" t="str">
        <f>IF(G225="I",$K225,IF(G225="II",$K225-SUM(H$8:H224),IF(G225="III",$K225-SUM(H$8:H224),IF(G225="IV",$K225-SUM(H$8:H224),IF(G225="V",1-SUM(H$8:H224)," ")))))</f>
        <v xml:space="preserve"> </v>
      </c>
      <c r="I225" s="54"/>
      <c r="L225" s="9" t="str">
        <f t="shared" si="73"/>
        <v xml:space="preserve"> </v>
      </c>
      <c r="P225" s="3" t="str">
        <f>IF(O225="Plus",$K225,IF(O225="Basis",$K225-SUM(P$8:P224),IF(O225="Breedte",$K225-SUM(P$8:P224),IF(O224="Breedte",1-SUM(P$8:P224)," "))))</f>
        <v xml:space="preserve"> </v>
      </c>
      <c r="Q225" s="57" t="str">
        <f t="shared" si="88"/>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3"/>
        <v>1</v>
      </c>
    </row>
    <row r="226" spans="1:36" ht="12" customHeight="1" x14ac:dyDescent="0.15">
      <c r="A226" s="5">
        <f t="shared" si="71"/>
        <v>0</v>
      </c>
      <c r="B226" s="5">
        <f t="shared" si="72"/>
        <v>0</v>
      </c>
      <c r="C226" s="14">
        <f t="shared" si="87"/>
        <v>-148</v>
      </c>
      <c r="H226" s="4" t="str">
        <f>IF(G226="I",$K226,IF(G226="II",$K226-SUM(H$8:H225),IF(G226="III",$K226-SUM(H$8:H225),IF(G226="IV",$K226-SUM(H$8:H225),IF(G226="V",1-SUM(H$8:H225)," ")))))</f>
        <v xml:space="preserve"> </v>
      </c>
      <c r="I226" s="54"/>
      <c r="L226" s="9" t="str">
        <f t="shared" si="73"/>
        <v xml:space="preserve"> </v>
      </c>
      <c r="P226" s="3" t="str">
        <f>IF(O226="Plus",$K226,IF(O226="Basis",$K226-SUM(P$8:P225),IF(O226="Breedte",$K226-SUM(P$8:P225),IF(O225="Breedte",1-SUM(P$8:P225)," "))))</f>
        <v xml:space="preserve"> </v>
      </c>
      <c r="Q226" s="57" t="str">
        <f t="shared" si="88"/>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3"/>
        <v>1</v>
      </c>
    </row>
    <row r="227" spans="1:36" ht="12" customHeight="1" x14ac:dyDescent="0.15">
      <c r="A227" s="5">
        <f t="shared" si="71"/>
        <v>0</v>
      </c>
      <c r="B227" s="5">
        <f t="shared" si="72"/>
        <v>0</v>
      </c>
      <c r="C227" s="14">
        <f t="shared" si="87"/>
        <v>-149</v>
      </c>
      <c r="H227" s="4" t="str">
        <f>IF(G227="I",$K227,IF(G227="II",$K227-SUM(H$8:H226),IF(G227="III",$K227-SUM(H$8:H226),IF(G227="IV",$K227-SUM(H$8:H226),IF(G227="V",1-SUM(H$8:H226)," ")))))</f>
        <v xml:space="preserve"> </v>
      </c>
      <c r="I227" s="54"/>
      <c r="L227" s="9" t="str">
        <f t="shared" si="73"/>
        <v xml:space="preserve"> </v>
      </c>
      <c r="P227" s="3" t="str">
        <f>IF(O227="Plus",$K227,IF(O227="Basis",$K227-SUM(P$8:P226),IF(O227="Breedte",$K227-SUM(P$8:P226),IF(O226="Breedte",1-SUM(P$8:P226)," "))))</f>
        <v xml:space="preserve"> </v>
      </c>
      <c r="Q227" s="57" t="str">
        <f t="shared" si="88"/>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3"/>
        <v>1</v>
      </c>
    </row>
    <row r="228" spans="1:36" ht="12" customHeight="1" x14ac:dyDescent="0.15">
      <c r="A228" s="5">
        <f t="shared" si="71"/>
        <v>0</v>
      </c>
      <c r="B228" s="5">
        <f t="shared" si="72"/>
        <v>0</v>
      </c>
      <c r="C228" s="14">
        <f t="shared" si="87"/>
        <v>-150</v>
      </c>
      <c r="H228" s="4" t="str">
        <f>IF(G228="I",$K228,IF(G228="II",$K228-SUM(H$8:H227),IF(G228="III",$K228-SUM(H$8:H227),IF(G228="IV",$K228-SUM(H$8:H227),IF(G228="V",1-SUM(H$8:H227)," ")))))</f>
        <v xml:space="preserve"> </v>
      </c>
      <c r="I228" s="54"/>
      <c r="L228" s="9" t="str">
        <f t="shared" si="73"/>
        <v xml:space="preserve"> </v>
      </c>
      <c r="P228" s="3" t="str">
        <f>IF(O228="Plus",$K228,IF(O228="Basis",$K228-SUM(P$8:P227),IF(O228="Breedte",$K228-SUM(P$8:P227),IF(O227="Breedte",1-SUM(P$8:P227)," "))))</f>
        <v xml:space="preserve"> </v>
      </c>
      <c r="Q228" s="57" t="str">
        <f t="shared" si="88"/>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3"/>
        <v>1</v>
      </c>
    </row>
    <row r="229" spans="1:36" ht="12" customHeight="1" x14ac:dyDescent="0.15">
      <c r="A229" s="5">
        <f t="shared" si="71"/>
        <v>0</v>
      </c>
      <c r="B229" s="5">
        <f t="shared" si="72"/>
        <v>0</v>
      </c>
      <c r="C229" s="14">
        <f t="shared" si="87"/>
        <v>-151</v>
      </c>
      <c r="H229" s="4" t="str">
        <f>IF(G229="I",$K229,IF(G229="II",$K229-SUM(H$8:H228),IF(G229="III",$K229-SUM(H$8:H228),IF(G229="IV",$K229-SUM(H$8:H228),IF(G229="V",1-SUM(H$8:H228)," ")))))</f>
        <v xml:space="preserve"> </v>
      </c>
      <c r="I229" s="54"/>
      <c r="L229" s="9" t="str">
        <f t="shared" si="73"/>
        <v xml:space="preserve"> </v>
      </c>
      <c r="P229" s="3" t="str">
        <f>IF(O229="Plus",$K229,IF(O229="Basis",$K229-SUM(P$8:P228),IF(O229="Breedte",$K229-SUM(P$8:P228),IF(O228="Breedte",1-SUM(P$8:P228)," "))))</f>
        <v xml:space="preserve"> </v>
      </c>
      <c r="Q229" s="57" t="str">
        <f t="shared" si="88"/>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3"/>
        <v>1</v>
      </c>
    </row>
    <row r="230" spans="1:36" ht="12" customHeight="1" x14ac:dyDescent="0.15">
      <c r="A230" s="5">
        <f t="shared" si="71"/>
        <v>0</v>
      </c>
      <c r="B230" s="5">
        <f t="shared" si="72"/>
        <v>0</v>
      </c>
      <c r="C230" s="14">
        <f t="shared" si="87"/>
        <v>-152</v>
      </c>
      <c r="H230" s="4" t="str">
        <f>IF(G230="I",$K230,IF(G230="II",$K230-SUM(H$8:H229),IF(G230="III",$K230-SUM(H$8:H229),IF(G230="IV",$K230-SUM(H$8:H229),IF(G230="V",1-SUM(H$8:H229)," ")))))</f>
        <v xml:space="preserve"> </v>
      </c>
      <c r="I230" s="54"/>
      <c r="L230" s="9" t="str">
        <f t="shared" si="73"/>
        <v xml:space="preserve"> </v>
      </c>
      <c r="P230" s="3" t="str">
        <f>IF(O230="Plus",$K230,IF(O230="Basis",$K230-SUM(P$8:P229),IF(O230="Breedte",$K230-SUM(P$8:P229),IF(O229="Breedte",1-SUM(P$8:P229)," "))))</f>
        <v xml:space="preserve"> </v>
      </c>
      <c r="Q230" s="57" t="str">
        <f t="shared" si="88"/>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3"/>
        <v>1</v>
      </c>
    </row>
    <row r="231" spans="1:36" ht="12" customHeight="1" x14ac:dyDescent="0.15">
      <c r="A231" s="5">
        <f t="shared" si="71"/>
        <v>0</v>
      </c>
      <c r="B231" s="5">
        <f t="shared" si="72"/>
        <v>0</v>
      </c>
      <c r="C231" s="14">
        <f t="shared" si="87"/>
        <v>-153</v>
      </c>
      <c r="H231" s="4" t="str">
        <f>IF(G231="I",$K231,IF(G231="II",$K231-SUM(H$8:H230),IF(G231="III",$K231-SUM(H$8:H230),IF(G231="IV",$K231-SUM(H$8:H230),IF(G231="V",1-SUM(H$8:H230)," ")))))</f>
        <v xml:space="preserve"> </v>
      </c>
      <c r="I231" s="54"/>
      <c r="L231" s="9" t="str">
        <f t="shared" si="73"/>
        <v xml:space="preserve"> </v>
      </c>
      <c r="P231" s="3" t="str">
        <f>IF(O231="Plus",$K231,IF(O231="Basis",$K231-SUM(P$8:P230),IF(O231="Breedte",$K231-SUM(P$8:P230),IF(O230="Breedte",1-SUM(P$8:P230)," "))))</f>
        <v xml:space="preserve"> </v>
      </c>
      <c r="Q231" s="57" t="str">
        <f t="shared" si="88"/>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3"/>
        <v>1</v>
      </c>
    </row>
    <row r="232" spans="1:36" ht="12" customHeight="1" x14ac:dyDescent="0.15">
      <c r="A232" s="5">
        <f t="shared" si="71"/>
        <v>0</v>
      </c>
      <c r="B232" s="5">
        <f t="shared" si="72"/>
        <v>0</v>
      </c>
      <c r="C232" s="14">
        <f t="shared" si="87"/>
        <v>-154</v>
      </c>
      <c r="H232" s="4" t="str">
        <f>IF(G232="I",$K232,IF(G232="II",$K232-SUM(H$8:H231),IF(G232="III",$K232-SUM(H$8:H231),IF(G232="IV",$K232-SUM(H$8:H231),IF(G232="V",1-SUM(H$8:H231)," ")))))</f>
        <v xml:space="preserve"> </v>
      </c>
      <c r="I232" s="54"/>
      <c r="L232" s="9" t="str">
        <f t="shared" si="73"/>
        <v xml:space="preserve"> </v>
      </c>
      <c r="P232" s="3" t="str">
        <f>IF(O232="Plus",$K232,IF(O232="Basis",$K232-SUM(P$8:P231),IF(O232="Breedte",$K232-SUM(P$8:P231),IF(O231="Breedte",1-SUM(P$8:P231)," "))))</f>
        <v xml:space="preserve"> </v>
      </c>
      <c r="Q232" s="57" t="str">
        <f t="shared" si="88"/>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3"/>
        <v>1</v>
      </c>
    </row>
    <row r="233" spans="1:36" ht="12" customHeight="1" x14ac:dyDescent="0.15">
      <c r="A233" s="5">
        <f t="shared" si="71"/>
        <v>0</v>
      </c>
      <c r="B233" s="5">
        <f t="shared" si="72"/>
        <v>0</v>
      </c>
      <c r="C233" s="14">
        <f t="shared" si="87"/>
        <v>-155</v>
      </c>
      <c r="H233" s="4" t="str">
        <f>IF(G233="I",$K233,IF(G233="II",$K233-SUM(H$8:H232),IF(G233="III",$K233-SUM(H$8:H232),IF(G233="IV",$K233-SUM(H$8:H232),IF(G233="V",1-SUM(H$8:H232)," ")))))</f>
        <v xml:space="preserve"> </v>
      </c>
      <c r="I233" s="54"/>
      <c r="L233" s="9" t="str">
        <f t="shared" si="73"/>
        <v xml:space="preserve"> </v>
      </c>
      <c r="P233" s="3" t="str">
        <f>IF(O233="Plus",$K233,IF(O233="Basis",$K233-SUM(P$8:P232),IF(O233="Breedte",$K233-SUM(P$8:P232),IF(O232="Breedte",1-SUM(P$8:P232)," "))))</f>
        <v xml:space="preserve"> </v>
      </c>
      <c r="Q233" s="57" t="str">
        <f t="shared" si="88"/>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3"/>
        <v>1</v>
      </c>
    </row>
    <row r="234" spans="1:36" ht="12" customHeight="1" x14ac:dyDescent="0.15">
      <c r="A234" s="5">
        <f t="shared" si="71"/>
        <v>0</v>
      </c>
      <c r="B234" s="5">
        <f t="shared" si="72"/>
        <v>0</v>
      </c>
      <c r="C234" s="14">
        <f t="shared" si="87"/>
        <v>-156</v>
      </c>
      <c r="H234" s="4" t="str">
        <f>IF(G234="I",$K234,IF(G234="II",$K234-SUM(H$8:H233),IF(G234="III",$K234-SUM(H$8:H233),IF(G234="IV",$K234-SUM(H$8:H233),IF(G234="V",1-SUM(H$8:H233)," ")))))</f>
        <v xml:space="preserve"> </v>
      </c>
      <c r="I234" s="54"/>
      <c r="L234" s="9" t="str">
        <f t="shared" si="73"/>
        <v xml:space="preserve"> </v>
      </c>
      <c r="P234" s="3" t="str">
        <f>IF(O234="Plus",$K234,IF(O234="Basis",$K234-SUM(P$8:P233),IF(O234="Breedte",$K234-SUM(P$8:P233),IF(O233="Breedte",1-SUM(P$8:P233)," "))))</f>
        <v xml:space="preserve"> </v>
      </c>
      <c r="Q234" s="57" t="str">
        <f t="shared" si="88"/>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3"/>
        <v>1</v>
      </c>
    </row>
    <row r="235" spans="1:36" ht="12" customHeight="1" x14ac:dyDescent="0.15">
      <c r="A235" s="5">
        <f t="shared" si="71"/>
        <v>0</v>
      </c>
      <c r="B235" s="5">
        <f t="shared" si="72"/>
        <v>0</v>
      </c>
      <c r="C235" s="14">
        <f t="shared" si="87"/>
        <v>-157</v>
      </c>
      <c r="H235" s="4" t="str">
        <f>IF(G235="I",$K235,IF(G235="II",$K235-SUM(H$8:H234),IF(G235="III",$K235-SUM(H$8:H234),IF(G235="IV",$K235-SUM(H$8:H234),IF(G235="V",1-SUM(H$8:H234)," ")))))</f>
        <v xml:space="preserve"> </v>
      </c>
      <c r="I235" s="54"/>
      <c r="L235" s="9" t="str">
        <f t="shared" si="73"/>
        <v xml:space="preserve"> </v>
      </c>
      <c r="P235" s="3" t="str">
        <f>IF(O235="Plus",$K235,IF(O235="Basis",$K235-SUM(P$8:P234),IF(O235="Breedte",$K235-SUM(P$8:P234),IF(O234="Breedte",1-SUM(P$8:P234)," "))))</f>
        <v xml:space="preserve"> </v>
      </c>
      <c r="Q235" s="57" t="str">
        <f t="shared" si="88"/>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3"/>
        <v>1</v>
      </c>
    </row>
    <row r="236" spans="1:36" ht="12" customHeight="1" x14ac:dyDescent="0.15">
      <c r="A236" s="5">
        <f t="shared" si="71"/>
        <v>0</v>
      </c>
      <c r="B236" s="5">
        <f t="shared" si="72"/>
        <v>0</v>
      </c>
      <c r="C236" s="14">
        <f t="shared" si="87"/>
        <v>-158</v>
      </c>
      <c r="H236" s="4" t="str">
        <f>IF(G236="I",$K236,IF(G236="II",$K236-SUM(H$8:H235),IF(G236="III",$K236-SUM(H$8:H235),IF(G236="IV",$K236-SUM(H$8:H235),IF(G236="V",1-SUM(H$8:H235)," ")))))</f>
        <v xml:space="preserve"> </v>
      </c>
      <c r="I236" s="54"/>
      <c r="L236" s="9" t="str">
        <f t="shared" si="73"/>
        <v xml:space="preserve"> </v>
      </c>
      <c r="P236" s="3" t="str">
        <f>IF(O236="Plus",$K236,IF(O236="Basis",$K236-SUM(P$8:P235),IF(O236="Breedte",$K236-SUM(P$8:P235),IF(O235="Breedte",1-SUM(P$8:P235)," "))))</f>
        <v xml:space="preserve"> </v>
      </c>
      <c r="Q236" s="57" t="str">
        <f t="shared" si="88"/>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3"/>
        <v>1</v>
      </c>
    </row>
    <row r="237" spans="1:36" ht="12" customHeight="1" x14ac:dyDescent="0.15">
      <c r="A237" s="5">
        <f t="shared" si="71"/>
        <v>0</v>
      </c>
      <c r="B237" s="5">
        <f t="shared" si="72"/>
        <v>0</v>
      </c>
      <c r="C237" s="14">
        <f t="shared" si="87"/>
        <v>-159</v>
      </c>
      <c r="H237" s="4" t="str">
        <f>IF(G237="I",$K237,IF(G237="II",$K237-SUM(H$8:H236),IF(G237="III",$K237-SUM(H$8:H236),IF(G237="IV",$K237-SUM(H$8:H236),IF(G237="V",1-SUM(H$8:H236)," ")))))</f>
        <v xml:space="preserve"> </v>
      </c>
      <c r="I237" s="54"/>
      <c r="L237" s="9" t="str">
        <f t="shared" si="73"/>
        <v xml:space="preserve"> </v>
      </c>
      <c r="P237" s="3" t="str">
        <f>IF(O237="Plus",$K237,IF(O237="Basis",$K237-SUM(P$8:P236),IF(O237="Breedte",$K237-SUM(P$8:P236),IF(O236="Breedte",1-SUM(P$8:P236)," "))))</f>
        <v xml:space="preserve"> </v>
      </c>
      <c r="Q237" s="57" t="str">
        <f t="shared" si="88"/>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3"/>
        <v>1</v>
      </c>
    </row>
    <row r="238" spans="1:36" ht="12" customHeight="1" x14ac:dyDescent="0.15">
      <c r="A238" s="5">
        <f t="shared" si="71"/>
        <v>0</v>
      </c>
      <c r="B238" s="5">
        <f t="shared" si="72"/>
        <v>0</v>
      </c>
      <c r="H238" s="4" t="str">
        <f>IF(G238="I",$K238,IF(G238="II",$K238-SUM(H$8:H237),IF(G238="III",$K238-SUM(H$8:H237),IF(G238="IV",$K238-SUM(H$8:H237),IF(G238="V",1-SUM(H$8:H237)," ")))))</f>
        <v xml:space="preserve"> </v>
      </c>
      <c r="I238" s="54"/>
      <c r="L238" s="9" t="str">
        <f t="shared" si="73"/>
        <v xml:space="preserve"> </v>
      </c>
      <c r="P238" s="3" t="str">
        <f>IF(O238="Plus",$K238,IF(O238="Basis",$K238-SUM(P$8:P237),IF(O238="Breedte",$K238-SUM(P$8:P237),IF(O237="Breedte",1-SUM(P$8:P237)," "))))</f>
        <v xml:space="preserve"> </v>
      </c>
      <c r="Q238" s="57" t="str">
        <f t="shared" si="88"/>
        <v/>
      </c>
    </row>
    <row r="239" spans="1:36" ht="12" customHeight="1" x14ac:dyDescent="0.15">
      <c r="A239" s="5">
        <f t="shared" si="71"/>
        <v>0</v>
      </c>
      <c r="B239" s="5">
        <f t="shared" si="72"/>
        <v>0</v>
      </c>
      <c r="H239" s="4" t="str">
        <f>IF(G239="I",$K239,IF(G239="II",$K239-SUM(H$8:H238),IF(G239="III",$K239-SUM(H$8:H238),IF(G239="IV",$K239-SUM(H$8:H238),IF(G239="V",1-SUM(H$8:H238)," ")))))</f>
        <v xml:space="preserve"> </v>
      </c>
      <c r="I239" s="54"/>
      <c r="L239" s="9" t="str">
        <f t="shared" si="73"/>
        <v xml:space="preserve"> </v>
      </c>
      <c r="P239" s="3" t="str">
        <f>IF(O239="Plus",$K239,IF(O239="Basis",$K239-SUM(P$8:P238),IF(O239="Breedte",$K239-SUM(P$8:P238),IF(O238="Breedte",1-SUM(P$8:P238)," "))))</f>
        <v xml:space="preserve"> </v>
      </c>
      <c r="Q239" s="57" t="str">
        <f t="shared" si="88"/>
        <v/>
      </c>
    </row>
    <row r="240" spans="1:36" ht="12" customHeight="1" x14ac:dyDescent="0.15">
      <c r="A240" s="5">
        <f t="shared" si="71"/>
        <v>0</v>
      </c>
      <c r="B240" s="5">
        <f t="shared" si="72"/>
        <v>0</v>
      </c>
      <c r="H240" s="4" t="str">
        <f>IF(G240="I",$K240,IF(G240="II",$K240-SUM(H$8:H239),IF(G240="III",$K240-SUM(H$8:H239),IF(G240="IV",$K240-SUM(H$8:H239),IF(G240="V",1-SUM(H$8:H239)," ")))))</f>
        <v xml:space="preserve"> </v>
      </c>
      <c r="I240" s="54"/>
      <c r="L240" s="9" t="str">
        <f t="shared" si="73"/>
        <v xml:space="preserve"> </v>
      </c>
      <c r="P240" s="3" t="str">
        <f>IF(O240="Plus",$K240,IF(O240="Basis",$K240-SUM(P$8:P239),IF(O240="Breedte",$K240-SUM(P$8:P239),IF(O239="Breedte",1-SUM(P$8:P239)," "))))</f>
        <v xml:space="preserve"> </v>
      </c>
      <c r="Q240" s="57" t="str">
        <f t="shared" si="88"/>
        <v/>
      </c>
    </row>
    <row r="241" spans="1:17" ht="12" customHeight="1" x14ac:dyDescent="0.15">
      <c r="A241" s="5">
        <f t="shared" si="71"/>
        <v>0</v>
      </c>
      <c r="B241" s="5">
        <f t="shared" si="72"/>
        <v>0</v>
      </c>
      <c r="H241" s="4" t="str">
        <f>IF(G241="I",$K241,IF(G241="II",$K241-SUM(H$8:H240),IF(G241="III",$K241-SUM(H$8:H240),IF(G241="IV",$K241-SUM(H$8:H240),IF(G241="V",1-SUM(H$8:H240)," ")))))</f>
        <v xml:space="preserve"> </v>
      </c>
      <c r="I241" s="54"/>
      <c r="L241" s="9" t="str">
        <f t="shared" si="73"/>
        <v xml:space="preserve"> </v>
      </c>
      <c r="P241" s="3" t="str">
        <f>IF(O241="Plus",$K241,IF(O241="Basis",$K241-SUM(P$8:P240),IF(O241="Breedte",$K241-SUM(P$8:P240),IF(O240="Breedte",1-SUM(P$8:P240)," "))))</f>
        <v xml:space="preserve"> </v>
      </c>
      <c r="Q241" s="57" t="str">
        <f t="shared" si="88"/>
        <v/>
      </c>
    </row>
    <row r="242" spans="1:17" ht="12" customHeight="1" x14ac:dyDescent="0.15">
      <c r="A242" s="5">
        <f t="shared" si="71"/>
        <v>0</v>
      </c>
      <c r="B242" s="5">
        <f t="shared" si="72"/>
        <v>0</v>
      </c>
      <c r="H242" s="4" t="str">
        <f>IF(G242="I",$K242,IF(G242="II",$K242-SUM(H$8:H241),IF(G242="III",$K242-SUM(H$8:H241),IF(G242="IV",$K242-SUM(H$8:H241),IF(G242="V",1-SUM(H$8:H241)," ")))))</f>
        <v xml:space="preserve"> </v>
      </c>
      <c r="I242" s="54"/>
      <c r="L242" s="9" t="str">
        <f t="shared" si="73"/>
        <v xml:space="preserve"> </v>
      </c>
      <c r="P242" s="3" t="str">
        <f>IF(O242="Plus",$K242,IF(O242="Basis",$K242-SUM(P$8:P241),IF(O242="Breedte",$K242-SUM(P$8:P241),IF(O241="Breedte",1-SUM(P$8:P241)," "))))</f>
        <v xml:space="preserve"> </v>
      </c>
      <c r="Q242" s="57" t="str">
        <f t="shared" si="88"/>
        <v/>
      </c>
    </row>
    <row r="243" spans="1:17" ht="12" customHeight="1" x14ac:dyDescent="0.15">
      <c r="A243" s="5">
        <f t="shared" si="71"/>
        <v>0</v>
      </c>
      <c r="B243" s="5">
        <f t="shared" si="72"/>
        <v>0</v>
      </c>
      <c r="I243" s="54"/>
      <c r="P243" s="3" t="str">
        <f>IF(O243="Plus",$K243,IF(O243="Basis",$K243-SUM(P$8:P242),IF(O243="Breedte",$K243-SUM(P$8:P242),IF(O242="Breedte",1-SUM(P$8:P242)," "))))</f>
        <v xml:space="preserve"> </v>
      </c>
      <c r="Q243" s="57" t="str">
        <f t="shared" si="88"/>
        <v/>
      </c>
    </row>
    <row r="244" spans="1:17" ht="12" customHeight="1" x14ac:dyDescent="0.15">
      <c r="A244" s="5">
        <f t="shared" si="71"/>
        <v>0</v>
      </c>
      <c r="B244" s="5">
        <f t="shared" si="72"/>
        <v>0</v>
      </c>
      <c r="I244" s="54"/>
      <c r="P244" s="3" t="str">
        <f>IF(O244="Plus",$K244,IF(O244="Basis",$K244-SUM(P$8:P243),IF(O244="Breedte",$K244-SUM(P$8:P243),IF(O243="Breedte",1-SUM(P$8:P243)," "))))</f>
        <v xml:space="preserve"> </v>
      </c>
      <c r="Q244" s="57" t="str">
        <f t="shared" si="88"/>
        <v/>
      </c>
    </row>
    <row r="245" spans="1:17" ht="12" customHeight="1" x14ac:dyDescent="0.15">
      <c r="A245" s="5">
        <f t="shared" si="71"/>
        <v>0</v>
      </c>
      <c r="B245" s="5">
        <f t="shared" si="72"/>
        <v>0</v>
      </c>
      <c r="I245" s="54"/>
      <c r="P245" s="3" t="str">
        <f>IF(O245="Plus",$K245,IF(O245="Basis",$K245-SUM(P$8:P244),IF(O245="Breedte",$K245-SUM(P$8:P244),IF(O244="Breedte",1-SUM(P$8:P244)," "))))</f>
        <v xml:space="preserve"> </v>
      </c>
      <c r="Q245" s="57" t="str">
        <f t="shared" si="88"/>
        <v/>
      </c>
    </row>
    <row r="246" spans="1:17" ht="12" customHeight="1" x14ac:dyDescent="0.15">
      <c r="A246" s="5">
        <f t="shared" si="71"/>
        <v>0</v>
      </c>
      <c r="B246" s="5">
        <f t="shared" si="72"/>
        <v>0</v>
      </c>
      <c r="I246" s="54"/>
      <c r="P246" s="3" t="str">
        <f>IF(O246="Plus",$K246,IF(O246="Basis",$K246-SUM(P$8:P245),IF(O246="Breedte",$K246-SUM(P$8:P245),IF(O245="Breedte",1-SUM(P$8:P245)," "))))</f>
        <v xml:space="preserve"> </v>
      </c>
      <c r="Q246" s="57" t="str">
        <f t="shared" si="88"/>
        <v/>
      </c>
    </row>
    <row r="247" spans="1:17" ht="12" customHeight="1" x14ac:dyDescent="0.15">
      <c r="A247" s="5">
        <f t="shared" si="71"/>
        <v>0</v>
      </c>
      <c r="B247" s="5">
        <f t="shared" si="72"/>
        <v>0</v>
      </c>
      <c r="I247" s="54"/>
      <c r="P247" s="3" t="str">
        <f>IF(O247="Plus",$K247,IF(O247="Basis",$K247-SUM(P$8:P246),IF(O247="Breedte",$K247-SUM(P$8:P246),IF(O246="Breedte",1-SUM(P$8:P246)," "))))</f>
        <v xml:space="preserve"> </v>
      </c>
      <c r="Q247" s="57" t="str">
        <f t="shared" si="88"/>
        <v/>
      </c>
    </row>
    <row r="248" spans="1:17" ht="12" customHeight="1" x14ac:dyDescent="0.15">
      <c r="A248" s="5">
        <f t="shared" si="71"/>
        <v>0</v>
      </c>
      <c r="B248" s="5">
        <f t="shared" si="72"/>
        <v>0</v>
      </c>
      <c r="I248" s="54"/>
      <c r="P248" s="3" t="str">
        <f>IF(O248="Plus",$K248,IF(O248="Basis",$K248-SUM(P$8:P247),IF(O248="Breedte",$K248-SUM(P$8:P247),IF(O247="Breedte",1-SUM(P$8:P247)," "))))</f>
        <v xml:space="preserve"> </v>
      </c>
      <c r="Q248" s="57" t="str">
        <f t="shared" si="88"/>
        <v/>
      </c>
    </row>
    <row r="249" spans="1:17" ht="12" customHeight="1" x14ac:dyDescent="0.15">
      <c r="A249" s="5">
        <f t="shared" si="71"/>
        <v>0</v>
      </c>
      <c r="B249" s="5">
        <f t="shared" si="72"/>
        <v>0</v>
      </c>
      <c r="I249" s="54"/>
      <c r="P249" s="3" t="str">
        <f>IF(O249="Plus",$K249,IF(O249="Basis",$K249-SUM(P$8:P248),IF(O249="Breedte",$K249-SUM(P$8:P248),IF(O248="Breedte",1-SUM(P$8:P248)," "))))</f>
        <v xml:space="preserve"> </v>
      </c>
      <c r="Q249" s="57" t="str">
        <f t="shared" si="88"/>
        <v/>
      </c>
    </row>
    <row r="250" spans="1:17" ht="12" customHeight="1" x14ac:dyDescent="0.15">
      <c r="A250" s="5">
        <f t="shared" si="71"/>
        <v>0</v>
      </c>
      <c r="B250" s="5">
        <f t="shared" si="72"/>
        <v>0</v>
      </c>
      <c r="I250" s="54"/>
      <c r="P250" s="3" t="str">
        <f>IF(O250="Plus",$K250,IF(O250="Basis",$K250-SUM(P$8:P249),IF(O250="Breedte",$K250-SUM(P$8:P249),IF(O249="Breedte",1-SUM(P$8:P249)," "))))</f>
        <v xml:space="preserve"> </v>
      </c>
      <c r="Q250" s="57" t="str">
        <f t="shared" si="88"/>
        <v/>
      </c>
    </row>
    <row r="251" spans="1:17" ht="12" customHeight="1" x14ac:dyDescent="0.15">
      <c r="A251" s="5">
        <f t="shared" ref="A251:A267" si="89">IF(I251="A",25,IF(I251="B",50,IF(I251="C",75,IF(I251="D",90,IF(I251="E",100,0)))))</f>
        <v>0</v>
      </c>
      <c r="B251" s="5">
        <f t="shared" ref="B251:B272" si="90">IF(G251="I",20,IF(G251="II",40,IF(G251="III",60,IF(G251="IV",80,IF(G251="V",100,0)))))</f>
        <v>0</v>
      </c>
      <c r="I251" s="54"/>
      <c r="P251" s="3" t="str">
        <f>IF(O251="Plus",$K251,IF(O251="Basis",$K251-SUM(P$8:P250),IF(O251="Breedte",$K251-SUM(P$8:P250),IF(O250="Breedte",1-SUM(P$8:P250)," "))))</f>
        <v xml:space="preserve"> </v>
      </c>
      <c r="Q251" s="57" t="str">
        <f t="shared" si="88"/>
        <v/>
      </c>
    </row>
    <row r="252" spans="1:17" ht="12" customHeight="1" x14ac:dyDescent="0.15">
      <c r="A252" s="5">
        <f t="shared" si="89"/>
        <v>0</v>
      </c>
      <c r="B252" s="5">
        <f t="shared" si="90"/>
        <v>0</v>
      </c>
      <c r="I252" s="54"/>
      <c r="P252" s="3" t="str">
        <f>IF(O252="Plus",$K252,IF(O252="Basis",$K252-SUM(P$8:P251),IF(O252="Breedte",$K252-SUM(P$8:P251),IF(O251="Breedte",1-SUM(P$8:P251)," "))))</f>
        <v xml:space="preserve"> </v>
      </c>
      <c r="Q252" s="57" t="str">
        <f t="shared" si="88"/>
        <v/>
      </c>
    </row>
    <row r="253" spans="1:17" ht="12" customHeight="1" x14ac:dyDescent="0.15">
      <c r="A253" s="5">
        <f t="shared" si="89"/>
        <v>0</v>
      </c>
      <c r="B253" s="5">
        <f t="shared" si="90"/>
        <v>0</v>
      </c>
      <c r="I253" s="54"/>
      <c r="P253" s="3" t="str">
        <f>IF(O253="Plus",$K253,IF(O253="Basis",$K253-SUM(P$8:P252),IF(O253="Breedte",$K253-SUM(P$8:P252),IF(O252="Breedte",1-SUM(P$8:P252)," "))))</f>
        <v xml:space="preserve"> </v>
      </c>
      <c r="Q253" s="57" t="str">
        <f t="shared" si="88"/>
        <v/>
      </c>
    </row>
    <row r="254" spans="1:17" ht="12" customHeight="1" x14ac:dyDescent="0.15">
      <c r="A254" s="5">
        <f t="shared" si="89"/>
        <v>0</v>
      </c>
      <c r="B254" s="5">
        <f t="shared" si="90"/>
        <v>0</v>
      </c>
      <c r="I254" s="54"/>
      <c r="P254" s="3" t="str">
        <f>IF(O254="Plus",$K254,IF(O254="Basis",$K254-SUM(P$8:P253),IF(O254="Breedte",$K254-SUM(P$8:P253),IF(O253="Breedte",1-SUM(P$8:P253)," "))))</f>
        <v xml:space="preserve"> </v>
      </c>
      <c r="Q254" s="57" t="str">
        <f t="shared" si="88"/>
        <v/>
      </c>
    </row>
    <row r="255" spans="1:17" ht="12" customHeight="1" x14ac:dyDescent="0.15">
      <c r="A255" s="5">
        <f t="shared" si="89"/>
        <v>0</v>
      </c>
      <c r="B255" s="5">
        <f t="shared" si="90"/>
        <v>0</v>
      </c>
      <c r="I255" s="54"/>
      <c r="P255" s="3" t="str">
        <f>IF(O255="Plus",$K255,IF(O255="Basis",$K255-SUM(P$8:P254),IF(O255="Breedte",$K255-SUM(P$8:P254),IF(O254="Breedte",1-SUM(P$8:P254)," "))))</f>
        <v xml:space="preserve"> </v>
      </c>
      <c r="Q255" s="57" t="str">
        <f t="shared" si="88"/>
        <v/>
      </c>
    </row>
    <row r="256" spans="1:17" ht="12" customHeight="1" x14ac:dyDescent="0.15">
      <c r="A256" s="5">
        <f t="shared" si="89"/>
        <v>0</v>
      </c>
      <c r="B256" s="5">
        <f t="shared" si="90"/>
        <v>0</v>
      </c>
      <c r="I256" s="54"/>
      <c r="P256" s="3" t="str">
        <f>IF(O256="Plus",$K256,IF(O256="Basis",$K256-SUM(P$8:P255),IF(O256="Breedte",$K256-SUM(P$8:P255),IF(O255="Breedte",1-SUM(P$8:P255)," "))))</f>
        <v xml:space="preserve"> </v>
      </c>
      <c r="Q256" s="57" t="str">
        <f t="shared" si="88"/>
        <v/>
      </c>
    </row>
    <row r="257" spans="1:17" ht="12" customHeight="1" x14ac:dyDescent="0.15">
      <c r="A257" s="5">
        <f t="shared" si="89"/>
        <v>0</v>
      </c>
      <c r="B257" s="5">
        <f t="shared" si="90"/>
        <v>0</v>
      </c>
      <c r="I257" s="54"/>
      <c r="P257" s="3" t="str">
        <f>IF(O257="Plus",$K257,IF(O257="Basis",$K257-SUM(P$8:P256),IF(O257="Breedte",$K257-SUM(P$8:P256),IF(O256="Breedte",1-SUM(P$8:P256)," "))))</f>
        <v xml:space="preserve"> </v>
      </c>
      <c r="Q257" s="57" t="str">
        <f t="shared" si="88"/>
        <v/>
      </c>
    </row>
    <row r="258" spans="1:17" ht="12" customHeight="1" x14ac:dyDescent="0.15">
      <c r="A258" s="5">
        <f t="shared" si="89"/>
        <v>0</v>
      </c>
      <c r="B258" s="5">
        <f t="shared" si="90"/>
        <v>0</v>
      </c>
      <c r="I258" s="54"/>
      <c r="P258" s="3" t="str">
        <f>IF(O258="Plus",$K258,IF(O258="Basis",$K258-SUM(P$8:P257),IF(O258="Breedte",$K258-SUM(P$8:P257),IF(O257="Breedte",1-SUM(P$8:P257)," "))))</f>
        <v xml:space="preserve"> </v>
      </c>
      <c r="Q258" s="57" t="str">
        <f t="shared" si="88"/>
        <v/>
      </c>
    </row>
    <row r="259" spans="1:17" ht="12" customHeight="1" x14ac:dyDescent="0.15">
      <c r="A259" s="5">
        <f t="shared" si="89"/>
        <v>0</v>
      </c>
      <c r="B259" s="5">
        <f t="shared" si="90"/>
        <v>0</v>
      </c>
      <c r="I259" s="54"/>
      <c r="P259" s="3" t="str">
        <f>IF(O259="Plus",$K259,IF(O259="Basis",$K259-SUM(P$8:P258),IF(O259="Breedte",$K259-SUM(P$8:P258),IF(O258="Breedte",1-SUM(P$8:P258)," "))))</f>
        <v xml:space="preserve"> </v>
      </c>
      <c r="Q259" s="57" t="str">
        <f t="shared" si="88"/>
        <v/>
      </c>
    </row>
    <row r="260" spans="1:17" ht="12" customHeight="1" x14ac:dyDescent="0.15">
      <c r="A260" s="5">
        <f t="shared" si="89"/>
        <v>0</v>
      </c>
      <c r="B260" s="5">
        <f t="shared" si="90"/>
        <v>0</v>
      </c>
      <c r="I260" s="54"/>
      <c r="P260" s="3" t="str">
        <f>IF(O260="Plus",$K260,IF(O260="Basis",$K260-SUM(P$8:P259),IF(O260="Breedte",$K260-SUM(P$8:P259),IF(O259="Breedte",1-SUM(P$8:P259)," "))))</f>
        <v xml:space="preserve"> </v>
      </c>
      <c r="Q260" s="57" t="str">
        <f t="shared" si="88"/>
        <v/>
      </c>
    </row>
    <row r="261" spans="1:17" ht="12" customHeight="1" x14ac:dyDescent="0.15">
      <c r="A261" s="5">
        <f t="shared" si="89"/>
        <v>0</v>
      </c>
      <c r="B261" s="5">
        <f t="shared" si="90"/>
        <v>0</v>
      </c>
      <c r="I261" s="54"/>
      <c r="P261" s="3" t="str">
        <f>IF(O261="Plus",$K261,IF(O261="Basis",$K261-SUM(P$8:P260),IF(O261="Breedte",$K261-SUM(P$8:P260),IF(O260="Breedte",1-SUM(P$8:P260)," "))))</f>
        <v xml:space="preserve"> </v>
      </c>
      <c r="Q261" s="57" t="str">
        <f t="shared" si="88"/>
        <v/>
      </c>
    </row>
    <row r="262" spans="1:17" ht="12" customHeight="1" x14ac:dyDescent="0.15">
      <c r="A262" s="5">
        <f t="shared" si="89"/>
        <v>0</v>
      </c>
      <c r="B262" s="5">
        <f t="shared" si="90"/>
        <v>0</v>
      </c>
      <c r="I262" s="54"/>
      <c r="P262" s="3" t="str">
        <f>IF(O262="Plus",$K262,IF(O262="Basis",$K262-SUM(P$8:P261),IF(O262="Breedte",$K262-SUM(P$8:P261),IF(O261="Breedte",1-SUM(P$8:P261)," "))))</f>
        <v xml:space="preserve"> </v>
      </c>
      <c r="Q262" s="57" t="str">
        <f t="shared" si="88"/>
        <v/>
      </c>
    </row>
    <row r="263" spans="1:17" ht="12" customHeight="1" x14ac:dyDescent="0.15">
      <c r="A263" s="5">
        <f t="shared" si="89"/>
        <v>0</v>
      </c>
      <c r="B263" s="5">
        <f t="shared" si="90"/>
        <v>0</v>
      </c>
      <c r="I263" s="54"/>
      <c r="P263" s="3" t="str">
        <f>IF(O263="Plus",$K263,IF(O263="Basis",$K263-SUM(P$8:P262),IF(O263="Breedte",$K263-SUM(P$8:P262),IF(O262="Breedte",1-SUM(P$8:P262)," "))))</f>
        <v xml:space="preserve"> </v>
      </c>
      <c r="Q263" s="57" t="str">
        <f t="shared" si="88"/>
        <v/>
      </c>
    </row>
    <row r="264" spans="1:17" ht="12" customHeight="1" x14ac:dyDescent="0.15">
      <c r="A264" s="5">
        <f t="shared" si="89"/>
        <v>0</v>
      </c>
      <c r="B264" s="5">
        <f t="shared" si="90"/>
        <v>0</v>
      </c>
      <c r="I264" s="54"/>
      <c r="P264" s="3" t="str">
        <f>IF(O264="Plus",$K264,IF(O264="Basis",$K264-SUM(P$8:P263),IF(O264="Breedte",$K264-SUM(P$8:P263),IF(O263="Breedte",1-SUM(P$8:P263)," "))))</f>
        <v xml:space="preserve"> </v>
      </c>
      <c r="Q264" s="57" t="str">
        <f t="shared" si="88"/>
        <v/>
      </c>
    </row>
    <row r="265" spans="1:17" ht="12" customHeight="1" x14ac:dyDescent="0.15">
      <c r="A265" s="5">
        <f t="shared" si="89"/>
        <v>0</v>
      </c>
      <c r="B265" s="5">
        <f t="shared" si="90"/>
        <v>0</v>
      </c>
      <c r="P265" s="3" t="str">
        <f>IF(O265="Plus",$K265,IF(O265="Basis",$K265-SUM(P$8:P264),IF(O265="Breedte",$K265-SUM(P$8:P264),IF(O264="Breedte",1-SUM(P$8:P264)," "))))</f>
        <v xml:space="preserve"> </v>
      </c>
      <c r="Q265" s="57" t="str">
        <f t="shared" ref="Q265:Q275" si="91">IF(L264="plus",CONCATENATE(E265,", "),IF(L264="basis",IF(E265=0,"",CONCATENATE(E265,", ")),CONCATENATE(Q264,IF(E265=0,"",CONCATENATE(E265,", ")))))</f>
        <v/>
      </c>
    </row>
    <row r="266" spans="1:17" ht="12" customHeight="1" x14ac:dyDescent="0.15">
      <c r="A266" s="5">
        <f t="shared" si="89"/>
        <v>0</v>
      </c>
      <c r="B266" s="5">
        <f t="shared" si="90"/>
        <v>0</v>
      </c>
      <c r="P266" s="3" t="str">
        <f>IF(O266="Plus",$K266,IF(O266="Basis",$K266-SUM(P$8:P265),IF(O266="Breedte",$K266-SUM(P$8:P265),IF(O265="Breedte",1-SUM(P$8:P265)," "))))</f>
        <v xml:space="preserve"> </v>
      </c>
      <c r="Q266" s="57" t="str">
        <f t="shared" si="91"/>
        <v/>
      </c>
    </row>
    <row r="267" spans="1:17" ht="12" customHeight="1" x14ac:dyDescent="0.15">
      <c r="A267" s="5">
        <f t="shared" si="89"/>
        <v>0</v>
      </c>
      <c r="B267" s="5">
        <f t="shared" si="90"/>
        <v>0</v>
      </c>
      <c r="P267" s="3" t="str">
        <f>IF(O267="Plus",$K267,IF(O267="Basis",$K267-SUM(P$8:P266),IF(O267="Breedte",$K267-SUM(P$8:P266),IF(O266="Breedte",1-SUM(P$8:P266)," "))))</f>
        <v xml:space="preserve"> </v>
      </c>
      <c r="Q267" s="57" t="str">
        <f t="shared" si="91"/>
        <v/>
      </c>
    </row>
    <row r="268" spans="1:17" ht="12" customHeight="1" x14ac:dyDescent="0.15">
      <c r="A268" s="5">
        <f>IF(I268="A",25,IF(I268="B",50,IF(I268="C",75,IF(I268="D",90,0))))</f>
        <v>0</v>
      </c>
      <c r="B268" s="5">
        <f t="shared" si="90"/>
        <v>0</v>
      </c>
      <c r="P268" s="3" t="str">
        <f>IF(O268="Plus",$K268,IF(O268="Basis",$K268-SUM(P$8:P267),IF(O268="Breedte",$K268-SUM(P$8:P267),IF(O267="Breedte",1-SUM(P$8:P267)," "))))</f>
        <v xml:space="preserve"> </v>
      </c>
      <c r="Q268" s="57" t="str">
        <f t="shared" si="91"/>
        <v/>
      </c>
    </row>
    <row r="269" spans="1:17" ht="12" customHeight="1" x14ac:dyDescent="0.15">
      <c r="A269" s="5">
        <f>IF(I269="A",25,IF(I269="B",50,IF(I269="C",75,IF(I269="D",90,0))))</f>
        <v>0</v>
      </c>
      <c r="B269" s="5">
        <f t="shared" si="90"/>
        <v>0</v>
      </c>
      <c r="P269" s="3" t="str">
        <f>IF(O269="Plus",$K269,IF(O269="Basis",$K269-SUM(P$8:P268),IF(O269="Breedte",$K269-SUM(P$8:P268),IF(O268="Breedte",1-SUM(P$8:P268)," "))))</f>
        <v xml:space="preserve"> </v>
      </c>
      <c r="Q269" s="57" t="str">
        <f t="shared" si="91"/>
        <v/>
      </c>
    </row>
    <row r="270" spans="1:17" ht="12" customHeight="1" x14ac:dyDescent="0.15">
      <c r="A270" s="5">
        <f>IF(I270="A",25,IF(I270="B",50,IF(I270="C",75,IF(I270="D",90,0))))</f>
        <v>0</v>
      </c>
      <c r="B270" s="5">
        <f t="shared" si="90"/>
        <v>0</v>
      </c>
      <c r="P270" s="3" t="str">
        <f>IF(O270="Plus",$K270,IF(O270="Basis",$K270-SUM(P$8:P269),IF(O270="Breedte",$K270-SUM(P$8:P269),IF(O269="Breedte",1-SUM(P$8:P269)," "))))</f>
        <v xml:space="preserve"> </v>
      </c>
      <c r="Q270" s="57" t="str">
        <f t="shared" si="91"/>
        <v/>
      </c>
    </row>
    <row r="271" spans="1:17" ht="12" customHeight="1" x14ac:dyDescent="0.15">
      <c r="A271" s="5">
        <f>IF(I271="A",25,IF(I271="B",50,IF(I271="C",75,IF(I271="D",90,0))))</f>
        <v>0</v>
      </c>
      <c r="B271" s="5">
        <f t="shared" si="90"/>
        <v>0</v>
      </c>
      <c r="P271" s="3" t="str">
        <f>IF(O271="Plus",$K271,IF(O271="Basis",$K271-SUM(P$8:P270),IF(O271="Breedte",$K271-SUM(P$8:P270),IF(O270="Breedte",1-SUM(P$8:P270)," "))))</f>
        <v xml:space="preserve"> </v>
      </c>
      <c r="Q271" s="57" t="str">
        <f t="shared" si="91"/>
        <v/>
      </c>
    </row>
    <row r="272" spans="1:17" ht="12" customHeight="1" x14ac:dyDescent="0.15">
      <c r="A272" s="5">
        <f>IF(I272="A",25,IF(I272="B",50,IF(I272="C",75,IF(I272="D",90,0))))</f>
        <v>0</v>
      </c>
      <c r="B272" s="5">
        <f t="shared" si="90"/>
        <v>0</v>
      </c>
      <c r="Q272" s="57" t="str">
        <f t="shared" si="91"/>
        <v/>
      </c>
    </row>
    <row r="273" spans="17:17" ht="12" customHeight="1" x14ac:dyDescent="0.15">
      <c r="Q273" s="57" t="str">
        <f t="shared" si="91"/>
        <v/>
      </c>
    </row>
    <row r="274" spans="17:17" ht="12" customHeight="1" x14ac:dyDescent="0.15">
      <c r="Q274" s="57" t="str">
        <f t="shared" si="91"/>
        <v/>
      </c>
    </row>
    <row r="275" spans="17:17" ht="12" customHeight="1" x14ac:dyDescent="0.15">
      <c r="Q275" s="57" t="str">
        <f t="shared" si="91"/>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155" priority="47" stopIfTrue="1" operator="lessThanOrEqual">
      <formula>0</formula>
    </cfRule>
  </conditionalFormatting>
  <conditionalFormatting sqref="AT18:AV22">
    <cfRule type="cellIs" dxfId="154" priority="48" stopIfTrue="1" operator="lessThanOrEqual">
      <formula>0</formula>
    </cfRule>
  </conditionalFormatting>
  <conditionalFormatting sqref="AW18:AZ22">
    <cfRule type="cellIs" dxfId="153" priority="49" stopIfTrue="1" operator="lessThanOrEqual">
      <formula>0</formula>
    </cfRule>
  </conditionalFormatting>
  <conditionalFormatting sqref="K8:K65533">
    <cfRule type="expression" dxfId="152" priority="50" stopIfTrue="1">
      <formula>OR($C8&lt;0,AND($C8=$Y8,$B8=$Y8))</formula>
    </cfRule>
    <cfRule type="expression" dxfId="151" priority="51" stopIfTrue="1">
      <formula>SUM($U8:$X8)&gt;0</formula>
    </cfRule>
    <cfRule type="expression" dxfId="150" priority="52" stopIfTrue="1">
      <formula>$D8=0</formula>
    </cfRule>
  </conditionalFormatting>
  <conditionalFormatting sqref="L8:M65533">
    <cfRule type="expression" dxfId="149" priority="53" stopIfTrue="1">
      <formula>SUM($U8:$X8)&gt;1</formula>
    </cfRule>
  </conditionalFormatting>
  <conditionalFormatting sqref="B8:B65536">
    <cfRule type="expression" dxfId="148" priority="57" stopIfTrue="1">
      <formula>$B8&gt;0</formula>
    </cfRule>
    <cfRule type="cellIs" dxfId="147" priority="58" stopIfTrue="1" operator="equal">
      <formula>0</formula>
    </cfRule>
  </conditionalFormatting>
  <conditionalFormatting sqref="K65535:K65536">
    <cfRule type="expression" dxfId="146" priority="59" stopIfTrue="1">
      <formula>OR($C65535&lt;0,AND($C65535=$Y65535,$B65535=$Y65535))</formula>
    </cfRule>
    <cfRule type="expression" dxfId="145" priority="60" stopIfTrue="1">
      <formula>SUM($U65535:$X65537)&gt;0</formula>
    </cfRule>
    <cfRule type="expression" dxfId="144" priority="61" stopIfTrue="1">
      <formula>$D65535=0</formula>
    </cfRule>
  </conditionalFormatting>
  <conditionalFormatting sqref="K65534">
    <cfRule type="expression" dxfId="143" priority="62" stopIfTrue="1">
      <formula>OR($C65534&lt;0,AND($C65534=$Y65534,$B65534=$Y65534))</formula>
    </cfRule>
    <cfRule type="expression" dxfId="142" priority="63" stopIfTrue="1">
      <formula>SUM($U65534:$X65536)&gt;0</formula>
    </cfRule>
    <cfRule type="expression" dxfId="141" priority="64" stopIfTrue="1">
      <formula>$D65534=0</formula>
    </cfRule>
  </conditionalFormatting>
  <conditionalFormatting sqref="L65535:M65536">
    <cfRule type="expression" dxfId="140" priority="65" stopIfTrue="1">
      <formula>OR($C65535&lt;0,AND($C65535=$Y65535,$B65535=$Y65535))</formula>
    </cfRule>
    <cfRule type="expression" dxfId="139" priority="66" stopIfTrue="1">
      <formula>SUM($U65535:$X65537)&gt;1</formula>
    </cfRule>
  </conditionalFormatting>
  <conditionalFormatting sqref="L65534:M65534">
    <cfRule type="expression" dxfId="138" priority="67" stopIfTrue="1">
      <formula>OR($C65534&lt;0,AND($C65534=$Y65534,$B65534=$Y65534))</formula>
    </cfRule>
    <cfRule type="expression" dxfId="137" priority="68" stopIfTrue="1">
      <formula>SUM($U65534:$X65536)&gt;1</formula>
    </cfRule>
  </conditionalFormatting>
  <conditionalFormatting sqref="N8:P65536">
    <cfRule type="expression" dxfId="136" priority="69" stopIfTrue="1">
      <formula>OR($O8="Plus",$O8="Basis",$O8="Breedte")</formula>
    </cfRule>
  </conditionalFormatting>
  <conditionalFormatting sqref="A8:A272">
    <cfRule type="expression" dxfId="135" priority="44" stopIfTrue="1">
      <formula>OR($C8&lt;-50,AND($C8=$AJ8,$A8=$AJ8))</formula>
    </cfRule>
    <cfRule type="expression" dxfId="134" priority="45" stopIfTrue="1">
      <formula>$A8&gt;0</formula>
    </cfRule>
    <cfRule type="cellIs" dxfId="133" priority="46" stopIfTrue="1" operator="equal">
      <formula>0</formula>
    </cfRule>
  </conditionalFormatting>
  <conditionalFormatting sqref="C8:C65536 G8:H65536">
    <cfRule type="expression" dxfId="132" priority="56" stopIfTrue="1">
      <formula>$B8&gt;0</formula>
    </cfRule>
  </conditionalFormatting>
  <conditionalFormatting sqref="I8:J65536">
    <cfRule type="expression" dxfId="131" priority="55" stopIfTrue="1">
      <formula>$A8&gt;0</formula>
    </cfRule>
  </conditionalFormatting>
  <conditionalFormatting sqref="AR25">
    <cfRule type="cellIs" dxfId="130" priority="42" operator="equal">
      <formula>0</formula>
    </cfRule>
  </conditionalFormatting>
  <conditionalFormatting sqref="AR27">
    <cfRule type="cellIs" dxfId="129" priority="41" operator="equal">
      <formula>0</formula>
    </cfRule>
  </conditionalFormatting>
  <conditionalFormatting sqref="AR29">
    <cfRule type="cellIs" dxfId="128" priority="40" operator="equal">
      <formula>0</formula>
    </cfRule>
  </conditionalFormatting>
  <conditionalFormatting sqref="AQ26">
    <cfRule type="containsErrors" dxfId="127" priority="70">
      <formula>ISERROR(AQ26)</formula>
    </cfRule>
  </conditionalFormatting>
  <conditionalFormatting sqref="AQ28">
    <cfRule type="containsErrors" dxfId="126" priority="39">
      <formula>ISERROR(AQ28)</formula>
    </cfRule>
  </conditionalFormatting>
  <conditionalFormatting sqref="AQ30">
    <cfRule type="containsErrors" dxfId="125" priority="38">
      <formula>ISERROR(AQ30)</formula>
    </cfRule>
  </conditionalFormatting>
  <conditionalFormatting sqref="AR25">
    <cfRule type="cellIs" dxfId="124" priority="37" operator="equal">
      <formula>0</formula>
    </cfRule>
  </conditionalFormatting>
  <conditionalFormatting sqref="AR27">
    <cfRule type="cellIs" dxfId="123" priority="36" operator="equal">
      <formula>0</formula>
    </cfRule>
  </conditionalFormatting>
  <conditionalFormatting sqref="AR29">
    <cfRule type="cellIs" dxfId="122" priority="35" operator="equal">
      <formula>0</formula>
    </cfRule>
  </conditionalFormatting>
  <conditionalFormatting sqref="AQ26">
    <cfRule type="containsErrors" dxfId="121" priority="34">
      <formula>ISERROR(AQ26)</formula>
    </cfRule>
  </conditionalFormatting>
  <conditionalFormatting sqref="AQ28">
    <cfRule type="containsErrors" dxfId="120" priority="33">
      <formula>ISERROR(AQ28)</formula>
    </cfRule>
  </conditionalFormatting>
  <conditionalFormatting sqref="AQ30">
    <cfRule type="containsErrors" dxfId="119" priority="32">
      <formula>ISERROR(AQ30)</formula>
    </cfRule>
  </conditionalFormatting>
  <conditionalFormatting sqref="AR25">
    <cfRule type="cellIs" dxfId="118" priority="31" operator="equal">
      <formula>0</formula>
    </cfRule>
  </conditionalFormatting>
  <conditionalFormatting sqref="AR27">
    <cfRule type="cellIs" dxfId="117" priority="30" operator="equal">
      <formula>0</formula>
    </cfRule>
  </conditionalFormatting>
  <conditionalFormatting sqref="AR29">
    <cfRule type="cellIs" dxfId="116" priority="29" operator="equal">
      <formula>0</formula>
    </cfRule>
  </conditionalFormatting>
  <conditionalFormatting sqref="AQ26">
    <cfRule type="containsErrors" dxfId="115" priority="28">
      <formula>ISERROR(AQ26)</formula>
    </cfRule>
  </conditionalFormatting>
  <conditionalFormatting sqref="AQ28">
    <cfRule type="containsErrors" dxfId="114" priority="27">
      <formula>ISERROR(AQ28)</formula>
    </cfRule>
  </conditionalFormatting>
  <conditionalFormatting sqref="AQ30">
    <cfRule type="containsErrors" dxfId="113" priority="26">
      <formula>ISERROR(AQ30)</formula>
    </cfRule>
  </conditionalFormatting>
  <conditionalFormatting sqref="AR25">
    <cfRule type="cellIs" dxfId="112" priority="25" operator="equal">
      <formula>0</formula>
    </cfRule>
  </conditionalFormatting>
  <conditionalFormatting sqref="AR27">
    <cfRule type="cellIs" dxfId="111" priority="24" operator="equal">
      <formula>0</formula>
    </cfRule>
  </conditionalFormatting>
  <conditionalFormatting sqref="AR29">
    <cfRule type="cellIs" dxfId="110" priority="23" operator="equal">
      <formula>0</formula>
    </cfRule>
  </conditionalFormatting>
  <conditionalFormatting sqref="AQ26">
    <cfRule type="containsErrors" dxfId="109" priority="22">
      <formula>ISERROR(AQ26)</formula>
    </cfRule>
  </conditionalFormatting>
  <conditionalFormatting sqref="AQ28">
    <cfRule type="containsErrors" dxfId="108" priority="21">
      <formula>ISERROR(AQ28)</formula>
    </cfRule>
  </conditionalFormatting>
  <conditionalFormatting sqref="AQ30">
    <cfRule type="containsErrors" dxfId="107" priority="20">
      <formula>ISERROR(AQ30)</formula>
    </cfRule>
  </conditionalFormatting>
  <conditionalFormatting sqref="AR25">
    <cfRule type="cellIs" dxfId="106" priority="19" operator="equal">
      <formula>0</formula>
    </cfRule>
  </conditionalFormatting>
  <conditionalFormatting sqref="AR27">
    <cfRule type="cellIs" dxfId="105" priority="18" operator="equal">
      <formula>0</formula>
    </cfRule>
  </conditionalFormatting>
  <conditionalFormatting sqref="AR29">
    <cfRule type="cellIs" dxfId="104" priority="17" operator="equal">
      <formula>0</formula>
    </cfRule>
  </conditionalFormatting>
  <conditionalFormatting sqref="AQ26">
    <cfRule type="containsErrors" dxfId="103" priority="16">
      <formula>ISERROR(AQ26)</formula>
    </cfRule>
  </conditionalFormatting>
  <conditionalFormatting sqref="AQ28">
    <cfRule type="containsErrors" dxfId="102" priority="15">
      <formula>ISERROR(AQ28)</formula>
    </cfRule>
  </conditionalFormatting>
  <conditionalFormatting sqref="AQ30">
    <cfRule type="containsErrors" dxfId="101" priority="14">
      <formula>ISERROR(AQ30)</formula>
    </cfRule>
  </conditionalFormatting>
  <conditionalFormatting sqref="AR25">
    <cfRule type="cellIs" dxfId="100" priority="13" operator="equal">
      <formula>0</formula>
    </cfRule>
  </conditionalFormatting>
  <conditionalFormatting sqref="AR27">
    <cfRule type="cellIs" dxfId="99" priority="12" operator="equal">
      <formula>0</formula>
    </cfRule>
  </conditionalFormatting>
  <conditionalFormatting sqref="AR29">
    <cfRule type="cellIs" dxfId="98" priority="11" operator="equal">
      <formula>0</formula>
    </cfRule>
  </conditionalFormatting>
  <conditionalFormatting sqref="AQ26">
    <cfRule type="containsErrors" dxfId="97" priority="10">
      <formula>ISERROR(AQ26)</formula>
    </cfRule>
  </conditionalFormatting>
  <conditionalFormatting sqref="AQ28">
    <cfRule type="containsErrors" dxfId="96" priority="9">
      <formula>ISERROR(AQ28)</formula>
    </cfRule>
  </conditionalFormatting>
  <conditionalFormatting sqref="AQ30">
    <cfRule type="containsErrors" dxfId="95" priority="8">
      <formula>ISERROR(AQ30)</formula>
    </cfRule>
  </conditionalFormatting>
  <conditionalFormatting sqref="F8:F201">
    <cfRule type="expression" dxfId="94" priority="54">
      <formula>$D8=0</formula>
    </cfRule>
  </conditionalFormatting>
  <conditionalFormatting sqref="AT10:AV15 AZ15:BB15">
    <cfRule type="cellIs" dxfId="93" priority="7" stopIfTrue="1" operator="lessThanOrEqual">
      <formula>0</formula>
    </cfRule>
  </conditionalFormatting>
  <conditionalFormatting sqref="AT18:AV22 AT26:AV30">
    <cfRule type="cellIs" dxfId="92" priority="6" stopIfTrue="1" operator="lessThanOrEqual">
      <formula>0</formula>
    </cfRule>
  </conditionalFormatting>
  <conditionalFormatting sqref="AY26:BB30 AY18:BB22">
    <cfRule type="cellIs" dxfId="91" priority="5" stopIfTrue="1" operator="lessThanOrEqual">
      <formula>0</formula>
    </cfRule>
  </conditionalFormatting>
  <conditionalFormatting sqref="AR32 AR34 AR36">
    <cfRule type="cellIs" dxfId="90" priority="4" operator="equal">
      <formula>0</formula>
    </cfRule>
  </conditionalFormatting>
  <conditionalFormatting sqref="AQ33 AQ35 AQ37">
    <cfRule type="containsErrors" dxfId="89" priority="3">
      <formula>ISERROR(AQ33)</formula>
    </cfRule>
  </conditionalFormatting>
  <conditionalFormatting sqref="A8:P65536">
    <cfRule type="expression" dxfId="88" priority="43" stopIfTrue="1">
      <formula>OR($C8&lt;-10,AND($C8=$Y8,$B8=$Y8))</formula>
    </cfRule>
  </conditionalFormatting>
  <conditionalFormatting sqref="AW15:AY15">
    <cfRule type="cellIs" dxfId="87" priority="2" stopIfTrue="1" operator="lessThanOrEqual">
      <formula>0</formula>
    </cfRule>
  </conditionalFormatting>
  <conditionalFormatting sqref="AW15:AY15">
    <cfRule type="cellIs" dxfId="8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tabSelected="1"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3" t="s">
        <v>66</v>
      </c>
      <c r="D1" s="264"/>
      <c r="E1" s="264"/>
      <c r="F1" s="264"/>
      <c r="G1" s="264"/>
      <c r="H1" s="264"/>
      <c r="I1" s="264"/>
      <c r="J1" s="264"/>
      <c r="K1" s="264"/>
      <c r="L1" s="264"/>
      <c r="M1" s="264"/>
      <c r="N1" s="265"/>
      <c r="O1" s="16"/>
      <c r="P1" s="7"/>
      <c r="Q1" s="57" t="s">
        <v>21</v>
      </c>
    </row>
    <row r="2" spans="1:54" ht="18" customHeight="1" x14ac:dyDescent="0.2">
      <c r="B2" s="8" t="s">
        <v>3</v>
      </c>
      <c r="C2" s="263" t="s">
        <v>38</v>
      </c>
      <c r="D2" s="264"/>
      <c r="E2" s="264"/>
      <c r="F2" s="264"/>
      <c r="G2" s="264"/>
      <c r="H2" s="264"/>
      <c r="I2" s="264"/>
      <c r="J2" s="264"/>
      <c r="K2" s="264"/>
      <c r="L2" s="264"/>
      <c r="M2" s="264"/>
      <c r="N2" s="265"/>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90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78</v>
      </c>
    </row>
    <row r="8" spans="1:54" ht="12" customHeight="1" thickTop="1" x14ac:dyDescent="0.15">
      <c r="A8" s="5">
        <f t="shared" ref="A8:A71" si="0">IF(I8="A",25,IF(I8="B",25,IF(I8="C",25,IF(I8="D",15,IF(I8="E",10,0)))))</f>
        <v>0</v>
      </c>
      <c r="B8" s="5">
        <f t="shared" ref="B8:B71" si="1">IF(G8="I",20,IF(G8="II",20,IF(G8="III",20,IF(G8="IV",20,IF(G8="V",20,0)))))</f>
        <v>0</v>
      </c>
      <c r="C8" s="14">
        <f>C5</f>
        <v>90</v>
      </c>
      <c r="F8" s="304">
        <f>VLOOKUP(C8,Blad1!$A:$I,9,0)</f>
        <v>230</v>
      </c>
      <c r="G8" s="65" t="str">
        <f>IF(C8=70,"I",IF(C8=60,"II",IF(C8=49,"III",IF(C8=42,"IV",IF(C8=-10,"V","")))))</f>
        <v/>
      </c>
      <c r="H8" s="4" t="str">
        <f>IF(G8="I",$K8,IF(G8="II",$K8-SUM(H7:H$8),IF(G8="III",$K8-SUM(H7:H$8),IF(G8="IV",$K8-SUM(H7:H$8),IF(G8="V",1-SUM(H7:H$8)," ")))))</f>
        <v xml:space="preserve"> </v>
      </c>
      <c r="I8" s="66" t="str">
        <f>IF(C8=65,"A",IF(C8=55,"B",IF(C8=44,"C",IF(C8=35,"D",IF(C8=-10,"E","")))))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90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90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89</v>
      </c>
      <c r="E9" s="56"/>
      <c r="F9" s="304">
        <f>VLOOKUP(C9,Blad1!$A:$I,9,0)</f>
        <v>230</v>
      </c>
      <c r="G9" s="65" t="str">
        <f t="shared" ref="G9:G72" si="17">IF(C9=70,"I",IF(C9=60,"II",IF(C9=49,"III",IF(C9=42,"IV",IF(C9=-10,"V","")))))</f>
        <v/>
      </c>
      <c r="H9" s="4" t="str">
        <f>IF(G9="I",$K9,IF(G9="II",$K9-SUM(H8:H$8),IF(G9="III",$K9-SUM(H8:H$8),IF(G9="IV",$K9-SUM(H8:H$8),IF(G9="V",1-SUM(H8:H$8)," ")))))</f>
        <v xml:space="preserve"> </v>
      </c>
      <c r="I9" s="66" t="str">
        <f t="shared" ref="I9:I72" si="18">IF(C9=65,"A",IF(C9=55,"B",IF(C9=44,"C",IF(C9=35,"D",IF(C9=-10,"E","")))))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89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89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88</v>
      </c>
      <c r="E10" s="56"/>
      <c r="F10" s="304">
        <f>VLOOKUP(C10,Blad1!$A:$I,9,0)</f>
        <v>229</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229</v>
      </c>
      <c r="S10" s="12">
        <f t="shared" si="4"/>
        <v>88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88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70</v>
      </c>
      <c r="AT10" s="114">
        <f>AU10*AT$14</f>
        <v>0</v>
      </c>
      <c r="AU10" s="115">
        <f>AV10</f>
        <v>0</v>
      </c>
      <c r="AV10" s="118">
        <f>IF($U3=0,0,VLOOKUP("I",$G:$S,5,FALSE))</f>
        <v>0</v>
      </c>
    </row>
    <row r="11" spans="1:54" ht="12" customHeight="1" x14ac:dyDescent="0.15">
      <c r="A11" s="5">
        <f t="shared" si="0"/>
        <v>0</v>
      </c>
      <c r="B11" s="5">
        <f t="shared" si="1"/>
        <v>0</v>
      </c>
      <c r="C11" s="14">
        <f t="shared" si="16"/>
        <v>87</v>
      </c>
      <c r="E11" s="56"/>
      <c r="F11" s="304">
        <f>VLOOKUP(C11,Blad1!$A:$I,9,0)</f>
        <v>228</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228</v>
      </c>
      <c r="S11" s="12">
        <f t="shared" si="4"/>
        <v>87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87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42</v>
      </c>
      <c r="AT11" s="114">
        <f>AU11*AT$14</f>
        <v>0</v>
      </c>
      <c r="AU11" s="115">
        <f>AV11-AV10</f>
        <v>0</v>
      </c>
      <c r="AV11" s="118">
        <f>IF($U4=0,0,VLOOKUP("IV",$G:$S,5,FALSE))</f>
        <v>0</v>
      </c>
    </row>
    <row r="12" spans="1:54" ht="12" customHeight="1" x14ac:dyDescent="0.15">
      <c r="A12" s="5">
        <f t="shared" si="0"/>
        <v>0</v>
      </c>
      <c r="B12" s="5">
        <f t="shared" si="1"/>
        <v>0</v>
      </c>
      <c r="C12" s="14">
        <f t="shared" si="16"/>
        <v>86</v>
      </c>
      <c r="E12" s="56"/>
      <c r="F12" s="304">
        <f>VLOOKUP(C12,Blad1!$A:$I,9,0)</f>
        <v>227</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227</v>
      </c>
      <c r="S12" s="12">
        <f t="shared" si="4"/>
        <v>86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86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85</v>
      </c>
      <c r="E13" s="56"/>
      <c r="F13" s="304">
        <f>VLOOKUP(C13,Blad1!$A:$I,9,0)</f>
        <v>227</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227</v>
      </c>
      <c r="S13" s="12">
        <f t="shared" si="4"/>
        <v>85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85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84</v>
      </c>
      <c r="E14" s="56"/>
      <c r="F14" s="304">
        <f>VLOOKUP(C14,Blad1!$A:$I,9,0)</f>
        <v>226</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226</v>
      </c>
      <c r="S14" s="12">
        <f t="shared" si="4"/>
        <v>84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84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83</v>
      </c>
      <c r="F15" s="304">
        <f>VLOOKUP(C15,Blad1!$A:$I,9,0)</f>
        <v>225</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225</v>
      </c>
      <c r="S15" s="12">
        <f t="shared" si="4"/>
        <v>83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83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82</v>
      </c>
      <c r="E16" s="56"/>
      <c r="F16" s="304">
        <f>VLOOKUP(C16,Blad1!$A:$I,9,0)</f>
        <v>224</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224</v>
      </c>
      <c r="S16" s="12">
        <f t="shared" si="4"/>
        <v>82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82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9"/>
      <c r="AY16" s="28" t="s">
        <v>9</v>
      </c>
      <c r="AZ16" s="28"/>
      <c r="BA16" s="28"/>
      <c r="BB16" s="29"/>
    </row>
    <row r="17" spans="1:55" ht="12" customHeight="1" thickTop="1" x14ac:dyDescent="0.15">
      <c r="A17" s="5">
        <f t="shared" si="0"/>
        <v>0</v>
      </c>
      <c r="B17" s="5">
        <f t="shared" si="1"/>
        <v>0</v>
      </c>
      <c r="C17" s="14">
        <f t="shared" si="16"/>
        <v>81</v>
      </c>
      <c r="F17" s="304">
        <f>VLOOKUP(C17,Blad1!$A:$I,9,0)</f>
        <v>223</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223</v>
      </c>
      <c r="S17" s="12">
        <f t="shared" si="4"/>
        <v>81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81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18</v>
      </c>
      <c r="BA17" s="32" t="s">
        <v>19</v>
      </c>
      <c r="BB17" s="33" t="s">
        <v>20</v>
      </c>
    </row>
    <row r="18" spans="1:55" ht="12" customHeight="1" thickBot="1" x14ac:dyDescent="0.2">
      <c r="A18" s="5">
        <f t="shared" si="0"/>
        <v>0</v>
      </c>
      <c r="B18" s="5">
        <f t="shared" si="1"/>
        <v>0</v>
      </c>
      <c r="C18" s="14">
        <f t="shared" si="16"/>
        <v>80</v>
      </c>
      <c r="E18" s="56"/>
      <c r="F18" s="304">
        <f>VLOOKUP(C18,Blad1!$A:$I,9,0)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80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80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79</v>
      </c>
      <c r="F19" s="304">
        <f>VLOOKUP(C19,Blad1!$A:$I,9,0)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79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79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78</v>
      </c>
      <c r="F20" s="304">
        <f>VLOOKUP(C20,Blad1!$A:$I,9,0)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78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78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77</v>
      </c>
      <c r="E21" s="56"/>
      <c r="F21" s="304">
        <f>VLOOKUP(C21,Blad1!$A:$I,9,0)</f>
        <v>219</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219</v>
      </c>
      <c r="S21" s="12">
        <f t="shared" si="4"/>
        <v>77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77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76</v>
      </c>
      <c r="E22" s="56"/>
      <c r="F22" s="304">
        <f>VLOOKUP(C22,Blad1!$A:$I,9,0)</f>
        <v>218</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218</v>
      </c>
      <c r="S22" s="12">
        <f t="shared" si="4"/>
        <v>76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76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75</v>
      </c>
      <c r="E23" s="56"/>
      <c r="F23" s="304">
        <f>VLOOKUP(C23,Blad1!$A:$I,9,0)</f>
        <v>217</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217</v>
      </c>
      <c r="S23" s="12">
        <f t="shared" si="4"/>
        <v>75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75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74</v>
      </c>
      <c r="F24" s="304">
        <f>VLOOKUP(C24,Blad1!$A:$I,9,0)</f>
        <v>217</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217</v>
      </c>
      <c r="S24" s="12">
        <f t="shared" si="4"/>
        <v>74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74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73</v>
      </c>
      <c r="E25" s="56"/>
      <c r="F25" s="304">
        <f>VLOOKUP(C25,Blad1!$A:$I,9,0)</f>
        <v>216</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216</v>
      </c>
      <c r="S25" s="12">
        <f t="shared" si="4"/>
        <v>73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73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72</v>
      </c>
      <c r="F26" s="304">
        <f>VLOOKUP(C26,Blad1!$A:$I,9,0)</f>
        <v>215</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215</v>
      </c>
      <c r="S26" s="12">
        <f t="shared" si="4"/>
        <v>72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72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71</v>
      </c>
      <c r="F27" s="304">
        <f>VLOOKUP(C27,Blad1!$A:$I,9,0)</f>
        <v>214</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214</v>
      </c>
      <c r="S27" s="12">
        <f t="shared" si="4"/>
        <v>71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71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70</v>
      </c>
      <c r="F28" s="304">
        <f>VLOOKUP(C28,Blad1!$A:$I,9,0)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70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70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69</v>
      </c>
      <c r="F29" s="304">
        <f>VLOOKUP(C29,Blad1!$A:$I,9,0)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69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69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68</v>
      </c>
      <c r="E30" s="56"/>
      <c r="F30" s="304">
        <f>VLOOKUP(C30,Blad1!$A:$I,9,0)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68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68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67</v>
      </c>
      <c r="F31" s="304">
        <f>VLOOKUP(C31,Blad1!$A:$I,9,0)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67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67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66</v>
      </c>
      <c r="F32" s="304">
        <f>VLOOKUP(C32,Blad1!$A:$I,9,0)</f>
        <v>209</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209</v>
      </c>
      <c r="S32" s="12">
        <f t="shared" si="4"/>
        <v>66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66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65</v>
      </c>
      <c r="F33" s="304">
        <f>VLOOKUP(C33,Blad1!$A:$I,9,0)</f>
        <v>209</v>
      </c>
      <c r="G33" s="65" t="str">
        <f t="shared" si="17"/>
        <v/>
      </c>
      <c r="H33" s="4" t="str">
        <f>IF(G33="I",$K33,IF(G33="II",$K33-SUM(H$8:H32),IF(G33="III",$K33-SUM(H$8:H32),IF(G33="IV",$K33-SUM(H$8:H32),IF(G33="V",1-SUM(H$8:H32)," ")))))</f>
        <v xml:space="preserve"> </v>
      </c>
      <c r="I33" s="66" t="str">
        <f t="shared" si="18"/>
        <v>A</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65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65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6" t="e">
        <f>VLOOKUP(AQ32,L8:Q275,6,FALSE)</f>
        <v>#N/A</v>
      </c>
      <c r="AR33" s="267"/>
      <c r="AS33" s="267"/>
      <c r="AT33" s="267"/>
      <c r="AU33" s="267"/>
      <c r="AV33" s="267"/>
      <c r="AW33" s="267"/>
      <c r="AX33" s="267"/>
      <c r="AY33" s="267"/>
      <c r="AZ33" s="267"/>
      <c r="BA33" s="267"/>
      <c r="BB33" s="268"/>
    </row>
    <row r="34" spans="1:54" ht="12" customHeight="1" x14ac:dyDescent="0.15">
      <c r="A34" s="5">
        <f t="shared" si="0"/>
        <v>0</v>
      </c>
      <c r="B34" s="5">
        <f t="shared" si="1"/>
        <v>0</v>
      </c>
      <c r="C34" s="14">
        <f t="shared" si="16"/>
        <v>64</v>
      </c>
      <c r="F34" s="304">
        <f>VLOOKUP(C34,Blad1!$A:$I,9,0)</f>
        <v>208</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208</v>
      </c>
      <c r="S34" s="12">
        <f t="shared" si="4"/>
        <v>64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64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63</v>
      </c>
      <c r="F35" s="304">
        <f>VLOOKUP(C35,Blad1!$A:$I,9,0)</f>
        <v>207</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207</v>
      </c>
      <c r="S35" s="12">
        <f t="shared" si="4"/>
        <v>63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63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9" t="e">
        <f>VLOOKUP(AQ34,L8:Q275,6,FALSE)</f>
        <v>#N/A</v>
      </c>
      <c r="AR35" s="270"/>
      <c r="AS35" s="270"/>
      <c r="AT35" s="270"/>
      <c r="AU35" s="270"/>
      <c r="AV35" s="270"/>
      <c r="AW35" s="270"/>
      <c r="AX35" s="270"/>
      <c r="AY35" s="270"/>
      <c r="AZ35" s="270"/>
      <c r="BA35" s="270"/>
      <c r="BB35" s="271"/>
    </row>
    <row r="36" spans="1:54" ht="12" customHeight="1" x14ac:dyDescent="0.15">
      <c r="A36" s="5">
        <f t="shared" si="0"/>
        <v>0</v>
      </c>
      <c r="B36" s="5">
        <f t="shared" si="1"/>
        <v>0</v>
      </c>
      <c r="C36" s="14">
        <f t="shared" si="16"/>
        <v>62</v>
      </c>
      <c r="F36" s="304">
        <f>VLOOKUP(C36,Blad1!$A:$I,9,0)</f>
        <v>206</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206</v>
      </c>
      <c r="S36" s="12">
        <f t="shared" si="4"/>
        <v>62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62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61</v>
      </c>
      <c r="F37" s="304">
        <f>VLOOKUP(C37,Blad1!$A:$I,9,0)</f>
        <v>205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205</v>
      </c>
      <c r="S37" s="12">
        <f t="shared" si="4"/>
        <v>61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61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0" t="e">
        <f>VLOOKUP(AQ36,L8:T275,6,FALSE)</f>
        <v>#N/A</v>
      </c>
      <c r="AR37" s="261"/>
      <c r="AS37" s="261"/>
      <c r="AT37" s="261"/>
      <c r="AU37" s="261"/>
      <c r="AV37" s="261"/>
      <c r="AW37" s="261"/>
      <c r="AX37" s="261"/>
      <c r="AY37" s="261"/>
      <c r="AZ37" s="261"/>
      <c r="BA37" s="261"/>
      <c r="BB37" s="262"/>
    </row>
    <row r="38" spans="1:54" ht="12" customHeight="1" thickTop="1" x14ac:dyDescent="0.15">
      <c r="A38" s="5">
        <f t="shared" si="0"/>
        <v>0</v>
      </c>
      <c r="B38" s="5">
        <f t="shared" si="1"/>
        <v>20</v>
      </c>
      <c r="C38" s="14">
        <f t="shared" si="16"/>
        <v>60</v>
      </c>
      <c r="F38" s="304">
        <f>VLOOKUP(C38,Blad1!$A:$I,9,0)</f>
        <v>204</v>
      </c>
      <c r="G38" s="65" t="str">
        <f t="shared" si="17"/>
        <v>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204</v>
      </c>
      <c r="S38" s="12">
        <f t="shared" si="4"/>
        <v>60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60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59</v>
      </c>
      <c r="F39" s="304">
        <f>VLOOKUP(C39,Blad1!$A:$I,9,0)</f>
        <v>203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203</v>
      </c>
      <c r="S39" s="12">
        <f t="shared" si="4"/>
        <v>59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59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58</v>
      </c>
      <c r="F40" s="304">
        <f>VLOOKUP(C40,Blad1!$A:$I,9,0)</f>
        <v>202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202</v>
      </c>
      <c r="S40" s="12">
        <f t="shared" si="4"/>
        <v>58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58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57</v>
      </c>
      <c r="F41" s="304">
        <f>VLOOKUP(C41,Blad1!$A:$I,9,0)</f>
        <v>201</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201</v>
      </c>
      <c r="S41" s="12">
        <f t="shared" si="4"/>
        <v>57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57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56</v>
      </c>
      <c r="F42" s="304">
        <f>VLOOKUP(C42,Blad1!$A:$I,9,0)</f>
        <v>200</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200</v>
      </c>
      <c r="S42" s="12">
        <f t="shared" si="4"/>
        <v>56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56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55</v>
      </c>
      <c r="F43" s="304">
        <f>VLOOKUP(C43,Blad1!$A:$I,9,0)</f>
        <v>199</v>
      </c>
      <c r="G43" s="65" t="str">
        <f t="shared" si="17"/>
        <v/>
      </c>
      <c r="I43" s="66" t="str">
        <f t="shared" si="18"/>
        <v>B</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199</v>
      </c>
      <c r="S43" s="12">
        <f t="shared" si="4"/>
        <v>55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54</v>
      </c>
      <c r="F44" s="304">
        <f>VLOOKUP(C44,Blad1!$A:$I,9,0)</f>
        <v>198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198</v>
      </c>
      <c r="S44" s="12">
        <f t="shared" si="4"/>
        <v>54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54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53</v>
      </c>
      <c r="F45" s="304">
        <f>VLOOKUP(C45,Blad1!$A:$I,9,0)</f>
        <v>197</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197</v>
      </c>
      <c r="S45" s="12">
        <f t="shared" si="4"/>
        <v>53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53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52</v>
      </c>
      <c r="F46" s="304">
        <f>VLOOKUP(C46,Blad1!$A:$I,9,0)</f>
        <v>196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196</v>
      </c>
      <c r="S46" s="12">
        <f t="shared" si="4"/>
        <v>52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52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51</v>
      </c>
      <c r="F47" s="304">
        <f>VLOOKUP(C47,Blad1!$A:$I,9,0)</f>
        <v>195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195</v>
      </c>
      <c r="S47" s="12">
        <f t="shared" si="4"/>
        <v>51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51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50</v>
      </c>
      <c r="F48" s="304">
        <f>VLOOKUP(C48,Blad1!$A:$I,9,0)</f>
        <v>194</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194</v>
      </c>
      <c r="S48" s="12">
        <f t="shared" si="4"/>
        <v>50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50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49</v>
      </c>
      <c r="F49" s="304">
        <f>VLOOKUP(C49,Blad1!$A:$I,9,0)</f>
        <v>193</v>
      </c>
      <c r="G49" s="65" t="str">
        <f t="shared" si="17"/>
        <v>III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193</v>
      </c>
      <c r="S49" s="12">
        <f t="shared" si="4"/>
        <v>49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49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48</v>
      </c>
      <c r="F50" s="304">
        <f>VLOOKUP(C50,Blad1!$A:$I,9,0)</f>
        <v>192</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192</v>
      </c>
      <c r="S50" s="12">
        <f t="shared" si="4"/>
        <v>48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48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47</v>
      </c>
      <c r="F51" s="304">
        <f>VLOOKUP(C51,Blad1!$A:$I,9,0)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47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47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46</v>
      </c>
      <c r="F52" s="304">
        <f>VLOOKUP(C52,Blad1!$A:$I,9,0)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46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45</v>
      </c>
      <c r="F53" s="304">
        <f>VLOOKUP(C53,Blad1!$A:$I,9,0)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45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45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44</v>
      </c>
      <c r="F54" s="304">
        <f>VLOOKUP(C54,Blad1!$A:$I,9,0)</f>
        <v>189</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189</v>
      </c>
      <c r="S54" s="12">
        <f t="shared" si="4"/>
        <v>44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44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43</v>
      </c>
      <c r="F55" s="304">
        <f>VLOOKUP(C55,Blad1!$A:$I,9,0)</f>
        <v>188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188</v>
      </c>
      <c r="S55" s="12">
        <f t="shared" si="4"/>
        <v>43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43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20</v>
      </c>
      <c r="C56" s="14">
        <f t="shared" si="16"/>
        <v>42</v>
      </c>
      <c r="F56" s="304">
        <f>VLOOKUP(C56,Blad1!$A:$I,9,0)</f>
        <v>187</v>
      </c>
      <c r="G56" s="65" t="str">
        <f t="shared" si="17"/>
        <v>IV</v>
      </c>
      <c r="H56" s="4">
        <f>IF(G56="I",$K56,IF(G56="II",$K56-SUM(H$8:H55),IF(G56="III",$K56-SUM(H$8:H55),IF(G56="IV",$K56-SUM(H$8:H55),IF(G56="V",1-SUM(H$8:H55)," ")))))</f>
        <v>0</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187</v>
      </c>
      <c r="S56" s="12">
        <f t="shared" si="4"/>
        <v>42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42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41</v>
      </c>
      <c r="F57" s="304">
        <f>VLOOKUP(C57,Blad1!$A:$I,9,0)</f>
        <v>186</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186</v>
      </c>
      <c r="S57" s="12">
        <f t="shared" si="4"/>
        <v>41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41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40</v>
      </c>
      <c r="F58" s="304">
        <f>VLOOKUP(C58,Blad1!$A:$I,9,0)</f>
        <v>185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185</v>
      </c>
      <c r="S58" s="12">
        <f t="shared" si="4"/>
        <v>40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40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39</v>
      </c>
      <c r="F59" s="304">
        <f>VLOOKUP(C59,Blad1!$A:$I,9,0)</f>
        <v>184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184</v>
      </c>
      <c r="S59" s="12">
        <f t="shared" si="4"/>
        <v>39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39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38</v>
      </c>
      <c r="F60" s="304">
        <f>VLOOKUP(C60,Blad1!$A:$I,9,0)</f>
        <v>184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184</v>
      </c>
      <c r="S60" s="12">
        <f t="shared" si="4"/>
        <v>38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38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37</v>
      </c>
      <c r="F61" s="304">
        <f>VLOOKUP(C61,Blad1!$A:$I,9,0)</f>
        <v>183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183</v>
      </c>
      <c r="S61" s="12">
        <f t="shared" si="4"/>
        <v>37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37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36</v>
      </c>
      <c r="F62" s="304">
        <f>VLOOKUP(C62,Blad1!$A:$I,9,0)</f>
        <v>182</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182</v>
      </c>
      <c r="S62" s="12">
        <f t="shared" si="4"/>
        <v>36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36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15</v>
      </c>
      <c r="B63" s="5">
        <f t="shared" si="1"/>
        <v>0</v>
      </c>
      <c r="C63" s="14">
        <f t="shared" si="16"/>
        <v>35</v>
      </c>
      <c r="F63" s="304">
        <f>VLOOKUP(C63,Blad1!$A:$I,9,0)</f>
        <v>181</v>
      </c>
      <c r="G63" s="65" t="str">
        <f t="shared" si="17"/>
        <v/>
      </c>
      <c r="H63" s="4" t="str">
        <f>IF(G63="I",$K63,IF(G63="II",$K63-SUM(H$8:H62),IF(G63="III",$K63-SUM(H$8:H62),IF(G63="IV",$K63-SUM(H$8:H62),IF(G63="V",1-SUM(H$8:H62)," ")))))</f>
        <v xml:space="preserve"> </v>
      </c>
      <c r="I63" s="66" t="str">
        <f t="shared" si="18"/>
        <v>D</v>
      </c>
      <c r="J63" s="43">
        <f>IF(I63="A",$K63,IF(I63="B",$K63-SUM(J$8:J62),IF(I63="C",$K63-SUM(J$8:J62),IF(I63="D",$K63-SUM(J$8:J62),IF(I63="E",1-SUM(J$8:J62)," ")))))</f>
        <v>0</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181</v>
      </c>
      <c r="S63" s="12">
        <f t="shared" si="4"/>
        <v>35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35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34</v>
      </c>
      <c r="F64" s="304">
        <f>VLOOKUP(C64,Blad1!$A:$I,9,0)</f>
        <v>180</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180</v>
      </c>
      <c r="S64" s="12">
        <f t="shared" si="4"/>
        <v>34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34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33</v>
      </c>
      <c r="F65" s="304">
        <f>VLOOKUP(C65,Blad1!$A:$I,9,0)</f>
        <v>179</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179</v>
      </c>
      <c r="S65" s="12">
        <f t="shared" si="4"/>
        <v>33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33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32</v>
      </c>
      <c r="F66" s="304">
        <f>VLOOKUP(C66,Blad1!$A:$I,9,0)</f>
        <v>178</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178</v>
      </c>
      <c r="S66" s="12">
        <f t="shared" si="4"/>
        <v>32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32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31</v>
      </c>
      <c r="F67" s="304">
        <f>VLOOKUP(C67,Blad1!$A:$I,9,0)</f>
        <v>177</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177</v>
      </c>
      <c r="S67" s="12">
        <f t="shared" si="4"/>
        <v>31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31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30</v>
      </c>
      <c r="F68" s="304">
        <f>VLOOKUP(C68,Blad1!$A:$I,9,0)</f>
        <v>176</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176</v>
      </c>
      <c r="S68" s="12">
        <f t="shared" si="4"/>
        <v>30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30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29</v>
      </c>
      <c r="F69" s="304">
        <f>VLOOKUP(C69,Blad1!$A:$I,9,0)</f>
        <v>175</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175</v>
      </c>
      <c r="S69" s="12">
        <f t="shared" si="4"/>
        <v>29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28</v>
      </c>
      <c r="F70" s="304">
        <f>VLOOKUP(C70,Blad1!$A:$I,9,0)</f>
        <v>175.45454545454544</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175.45454545454544</v>
      </c>
      <c r="S70" s="12">
        <f t="shared" si="4"/>
        <v>28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27</v>
      </c>
      <c r="F71" s="304">
        <f>VLOOKUP(C71,Blad1!$A:$I,9,0)</f>
        <v>174</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174</v>
      </c>
      <c r="S71" s="12">
        <f t="shared" si="4"/>
        <v>27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26</v>
      </c>
      <c r="F72" s="304">
        <f>VLOOKUP(C72,Blad1!$A:$I,9,0)</f>
        <v>173</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173</v>
      </c>
      <c r="S72" s="12">
        <f t="shared" ref="S72:S135" si="28">C72</f>
        <v>26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304">
        <f>VLOOKUP(C73,Blad1!$A:$I,9,0)</f>
        <v>172</v>
      </c>
      <c r="G73" s="65" t="str">
        <f t="shared" ref="G73:G136" si="41">IF(C73=70,"I",IF(C73=60,"II",IF(C73=49,"III",IF(C73=42,"IV",IF(C73=-10,"V","")))))</f>
        <v/>
      </c>
      <c r="H73" s="4" t="str">
        <f>IF(G73="I",$K73,IF(G73="II",$K73-SUM(H$8:H72),IF(G73="III",$K73-SUM(H$8:H72),IF(G73="IV",$K73-SUM(H$8:H72),IF(G73="V",1-SUM(H$8:H72)," ")))))</f>
        <v xml:space="preserve"> </v>
      </c>
      <c r="I73" s="66" t="str">
        <f t="shared" ref="I73:I113" si="42">IF(C73=65,"A",IF(C73=55,"B",IF(C73=44,"C",IF(C73=35,"D",IF(C73=-10,"E","")))))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172</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24</v>
      </c>
      <c r="F74" s="304">
        <f>VLOOKUP(C74,Blad1!$A:$I,9,0)</f>
        <v>171</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171</v>
      </c>
      <c r="S74" s="12">
        <f t="shared" si="28"/>
        <v>24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23</v>
      </c>
      <c r="F75" s="304">
        <f>VLOOKUP(C75,Blad1!$A:$I,9,0)</f>
        <v>170</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170</v>
      </c>
      <c r="S75" s="12">
        <f t="shared" si="28"/>
        <v>23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22</v>
      </c>
      <c r="F76" s="304">
        <f>VLOOKUP(C76,Blad1!$A:$I,9,0)</f>
        <v>169</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169</v>
      </c>
      <c r="S76" s="12">
        <f t="shared" si="28"/>
        <v>22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21</v>
      </c>
      <c r="F77" s="304">
        <f>VLOOKUP(C77,Blad1!$A:$I,9,0)</f>
        <v>168</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168</v>
      </c>
      <c r="S77" s="12">
        <f t="shared" si="28"/>
        <v>21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20</v>
      </c>
      <c r="F78" s="304">
        <f>VLOOKUP(C78,Blad1!$A:$I,9,0)</f>
        <v>167</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167</v>
      </c>
      <c r="S78" s="12">
        <f t="shared" si="28"/>
        <v>20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20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19</v>
      </c>
      <c r="F79" s="304">
        <f>VLOOKUP(C79,Blad1!$A:$I,9,0)</f>
        <v>166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166</v>
      </c>
      <c r="S79" s="12">
        <f t="shared" si="28"/>
        <v>19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18</v>
      </c>
      <c r="F80" s="304">
        <f>VLOOKUP(C80,Blad1!$A:$I,9,0)</f>
        <v>165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165</v>
      </c>
      <c r="S80" s="12">
        <f t="shared" si="28"/>
        <v>18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17</v>
      </c>
      <c r="F81" s="304">
        <f>VLOOKUP(C81,Blad1!$A:$I,9,0)</f>
        <v>164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164</v>
      </c>
      <c r="S81" s="12">
        <f t="shared" si="28"/>
        <v>17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16</v>
      </c>
      <c r="F82" s="304">
        <f>VLOOKUP(C82,Blad1!$A:$I,9,0)</f>
        <v>163</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163</v>
      </c>
      <c r="S82" s="12">
        <f t="shared" si="28"/>
        <v>16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15</v>
      </c>
      <c r="F83" s="304">
        <f>VLOOKUP(C83,Blad1!$A:$I,9,0)</f>
        <v>162</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162</v>
      </c>
      <c r="S83" s="12">
        <f t="shared" si="28"/>
        <v>15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14</v>
      </c>
      <c r="F84" s="304">
        <f>VLOOKUP(C84,Blad1!$A:$I,9,0)</f>
        <v>161</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161</v>
      </c>
      <c r="S84" s="12">
        <f t="shared" si="28"/>
        <v>14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v>
      </c>
      <c r="F85" s="304">
        <f>VLOOKUP(C85,Blad1!$A:$I,9,0)</f>
        <v>160</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160</v>
      </c>
      <c r="S85" s="12">
        <f t="shared" si="28"/>
        <v>13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12</v>
      </c>
      <c r="F86" s="304">
        <f>VLOOKUP(C86,Blad1!$A:$I,9,0)</f>
        <v>159</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159</v>
      </c>
      <c r="S86" s="12">
        <f t="shared" si="28"/>
        <v>12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11</v>
      </c>
      <c r="F87" s="304">
        <f>VLOOKUP(C87,Blad1!$A:$I,9,0)</f>
        <v>158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158</v>
      </c>
      <c r="S87" s="12">
        <f t="shared" si="28"/>
        <v>11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304">
        <f>VLOOKUP(C88,Blad1!$A:$I,9,0)</f>
        <v>157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157</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v>
      </c>
      <c r="F89" s="304">
        <f>VLOOKUP(C89,Blad1!$A:$I,9,0)</f>
        <v>156</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156</v>
      </c>
      <c r="S89" s="12">
        <f t="shared" si="28"/>
        <v>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8</v>
      </c>
      <c r="F90" s="304">
        <f>VLOOKUP(C90,Blad1!$A:$I,9,0)</f>
        <v>155</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155</v>
      </c>
      <c r="S90" s="12">
        <f t="shared" si="28"/>
        <v>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v>
      </c>
      <c r="F91" s="304">
        <f>VLOOKUP(C91,Blad1!$A:$I,9,0)</f>
        <v>154</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154</v>
      </c>
      <c r="S91" s="12">
        <f t="shared" si="28"/>
        <v>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6</v>
      </c>
      <c r="F92" s="304">
        <f>VLOOKUP(C92,Blad1!$A:$I,9,0)</f>
        <v>153</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153</v>
      </c>
      <c r="S92" s="12">
        <f t="shared" si="28"/>
        <v>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5</v>
      </c>
      <c r="F93" s="304">
        <f>VLOOKUP(C93,Blad1!$A:$I,9,0)</f>
        <v>152</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152</v>
      </c>
      <c r="S93" s="12">
        <f t="shared" si="28"/>
        <v>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v>
      </c>
      <c r="F94" s="304">
        <f>VLOOKUP(C94,Blad1!$A:$I,9,0)</f>
        <v>151</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151</v>
      </c>
      <c r="S94" s="12">
        <f t="shared" si="28"/>
        <v>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3</v>
      </c>
      <c r="F95" s="304">
        <f>VLOOKUP(C95,Blad1!$A:$I,9,0)</f>
        <v>150</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150</v>
      </c>
      <c r="S95" s="12">
        <f t="shared" si="28"/>
        <v>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2</v>
      </c>
      <c r="F96" s="304">
        <f>VLOOKUP(C96,Blad1!$A:$I,9,0)</f>
        <v>149</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149</v>
      </c>
      <c r="S96" s="12">
        <f t="shared" si="28"/>
        <v>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v>
      </c>
      <c r="F97" s="304">
        <f>VLOOKUP(C97,Blad1!$A:$I,9,0)</f>
        <v>148</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148</v>
      </c>
      <c r="S97" s="12">
        <f t="shared" si="28"/>
        <v>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0</v>
      </c>
      <c r="F98" s="304">
        <f>VLOOKUP(C98,Blad1!$A:$I,9,0)</f>
        <v>147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147</v>
      </c>
      <c r="S98" s="12">
        <f t="shared" si="28"/>
        <v>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v>
      </c>
      <c r="F99" s="304">
        <f>VLOOKUP(C99,Blad1!$A:$I,9,0)</f>
        <v>146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146</v>
      </c>
      <c r="S99" s="12">
        <f t="shared" si="28"/>
        <v>-1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v>
      </c>
      <c r="F100" s="304">
        <f>VLOOKUP(C100,Blad1!$A:$I,9,0)</f>
        <v>145</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145</v>
      </c>
      <c r="S100" s="12">
        <f t="shared" si="28"/>
        <v>-2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-3</v>
      </c>
      <c r="F101" s="304">
        <f>VLOOKUP(C101,Blad1!$A:$I,9,0)</f>
        <v>144</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144</v>
      </c>
      <c r="S101" s="12">
        <f t="shared" si="28"/>
        <v>-3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-4</v>
      </c>
      <c r="F102" s="304">
        <f>VLOOKUP(C102,Blad1!$A:$I,9,0)</f>
        <v>143</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143</v>
      </c>
      <c r="S102" s="12">
        <f t="shared" si="28"/>
        <v>-4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v>
      </c>
      <c r="F103" s="304">
        <f>VLOOKUP(C103,Blad1!$A:$I,9,0)</f>
        <v>142</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142</v>
      </c>
      <c r="S103" s="12">
        <f t="shared" si="28"/>
        <v>-5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v>
      </c>
      <c r="F104" s="304">
        <f>VLOOKUP(C104,Blad1!$A:$I,9,0)</f>
        <v>141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141</v>
      </c>
      <c r="S104" s="12">
        <f t="shared" si="28"/>
        <v>-6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v>
      </c>
      <c r="F105" s="304">
        <f>VLOOKUP(C105,Blad1!$A:$I,9,0)</f>
        <v>140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140</v>
      </c>
      <c r="S105" s="12">
        <f t="shared" si="28"/>
        <v>-7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v>
      </c>
      <c r="F106" s="304">
        <f>VLOOKUP(C106,Blad1!$A:$I,9,0)</f>
        <v>139</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139</v>
      </c>
      <c r="S106" s="12">
        <f t="shared" si="28"/>
        <v>-8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-9</v>
      </c>
      <c r="F107" s="304">
        <f>VLOOKUP(C107,Blad1!$A:$I,9,0)</f>
        <v>138</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138</v>
      </c>
      <c r="S107" s="12">
        <f t="shared" si="28"/>
        <v>-9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-10</v>
      </c>
      <c r="F108" s="304">
        <f>VLOOKUP(C108,Blad1!$A:$I,9,0)</f>
        <v>137</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137</v>
      </c>
      <c r="S108" s="12">
        <f t="shared" si="28"/>
        <v>-10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-11</v>
      </c>
      <c r="F109" s="304">
        <f>VLOOKUP(C109,Blad1!$A:$I,9,0)</f>
        <v>136</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136</v>
      </c>
      <c r="S109" s="12">
        <f t="shared" si="28"/>
        <v>-11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-12</v>
      </c>
      <c r="F110" s="304">
        <f>VLOOKUP(C110,Blad1!$A:$I,9,0)</f>
        <v>135</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135</v>
      </c>
      <c r="S110" s="12">
        <f t="shared" si="28"/>
        <v>-12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-13</v>
      </c>
      <c r="F111" s="304">
        <f>VLOOKUP(C111,Blad1!$A:$I,9,0)</f>
        <v>134</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134</v>
      </c>
      <c r="S111" s="12">
        <f t="shared" si="28"/>
        <v>-13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-14</v>
      </c>
      <c r="F112" s="304">
        <f>VLOOKUP(C112,Blad1!$A:$I,9,0)</f>
        <v>133</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133</v>
      </c>
      <c r="S112" s="12">
        <f t="shared" si="28"/>
        <v>-14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-15</v>
      </c>
      <c r="F113" s="304">
        <f>VLOOKUP(C113,Blad1!$A:$I,9,0)</f>
        <v>132</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132</v>
      </c>
      <c r="S113" s="12">
        <f t="shared" si="28"/>
        <v>-15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-16</v>
      </c>
      <c r="F114" s="304">
        <f>VLOOKUP(C114,Blad1!$A:$I,9,0)</f>
        <v>131</v>
      </c>
      <c r="G114" s="65" t="str">
        <f t="shared" si="41"/>
        <v/>
      </c>
      <c r="H114" s="4" t="str">
        <f>IF(G114="I",$K114,IF(G114="II",$K114-SUM(H$8:H113),IF(G114="III",$K114-SUM(H$8:H113),IF(G114="IV",$K114-SUM(H$8:H113),IF(G114="V",1-SUM(H$8:H113)," ")))))</f>
        <v xml:space="preserve"> </v>
      </c>
      <c r="I114" s="66" t="str">
        <f t="shared" ref="I114:I125" si="45">IF(C114=43,"A",IF(C114=34,"B",IF(C114=24,"C",IF(C114=16,"D",IF(C114=-20,"E","")))))</f>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131</v>
      </c>
      <c r="S114" s="12">
        <f t="shared" si="28"/>
        <v>-16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-17</v>
      </c>
      <c r="F115" s="304">
        <f>VLOOKUP(C115,Blad1!$A:$I,9,0)</f>
        <v>130</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130</v>
      </c>
      <c r="S115" s="12">
        <f t="shared" si="28"/>
        <v>-17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-18</v>
      </c>
      <c r="F116" s="304">
        <f>VLOOKUP(C116,Blad1!$A:$I,9,0)</f>
        <v>129</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129</v>
      </c>
      <c r="S116" s="12">
        <f t="shared" si="28"/>
        <v>-18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-19</v>
      </c>
      <c r="F117" s="304">
        <f>VLOOKUP(C117,Blad1!$A:$I,9,0)</f>
        <v>128</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128</v>
      </c>
      <c r="S117" s="12">
        <f t="shared" si="28"/>
        <v>-19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10</v>
      </c>
      <c r="B118" s="5">
        <f t="shared" si="25"/>
        <v>0</v>
      </c>
      <c r="C118" s="14">
        <f t="shared" si="40"/>
        <v>-20</v>
      </c>
      <c r="F118" s="304">
        <f>VLOOKUP(C118,Blad1!$A:$I,9,0)</f>
        <v>127</v>
      </c>
      <c r="G118" s="65" t="str">
        <f t="shared" si="41"/>
        <v/>
      </c>
      <c r="H118" s="4" t="str">
        <f>IF(G118="I",$K118,IF(G118="II",$K118-SUM(H$8:H117),IF(G118="III",$K118-SUM(H$8:H117),IF(G118="IV",$K118-SUM(H$8:H117),IF(G118="V",1-SUM(H$8:H117)," ")))))</f>
        <v xml:space="preserve"> </v>
      </c>
      <c r="I118" s="66" t="str">
        <f t="shared" si="45"/>
        <v>E</v>
      </c>
      <c r="J118" s="43">
        <f>IF(I118="A",$K118,IF(I118="B",$K118-SUM(J$8:J117),IF(I118="C",$K118-SUM(J$8:J117),IF(I118="D",$K118-SUM(J$8:J117),IF(I118="E",1-SUM(J$8:J117)," ")))))</f>
        <v>0</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127</v>
      </c>
      <c r="S118" s="12">
        <f t="shared" si="28"/>
        <v>-20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-20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-21</v>
      </c>
      <c r="F119" s="304">
        <f>VLOOKUP(C119,Blad1!$A:$I,9,0)</f>
        <v>126</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126</v>
      </c>
      <c r="S119" s="12">
        <f t="shared" si="28"/>
        <v>-21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-21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-22</v>
      </c>
      <c r="F120" s="304">
        <f>VLOOKUP(C120,Blad1!$A:$I,9,0)</f>
        <v>125</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125</v>
      </c>
      <c r="S120" s="12">
        <f t="shared" si="28"/>
        <v>-22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-22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-23</v>
      </c>
      <c r="F121" s="304">
        <f>VLOOKUP(C121,Blad1!$A:$I,9,0)</f>
        <v>124</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124</v>
      </c>
      <c r="S121" s="12">
        <f t="shared" si="28"/>
        <v>-23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-23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-24</v>
      </c>
      <c r="F122" s="304">
        <f>VLOOKUP(C122,Blad1!$A:$I,9,0)</f>
        <v>123</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123</v>
      </c>
      <c r="S122" s="12">
        <f t="shared" si="28"/>
        <v>-24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-24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-25</v>
      </c>
      <c r="F123" s="304">
        <f>VLOOKUP(C123,Blad1!$A:$I,9,0)</f>
        <v>122</v>
      </c>
      <c r="G123" s="65" t="str">
        <f t="shared" si="41"/>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122</v>
      </c>
      <c r="S123" s="12">
        <f t="shared" si="28"/>
        <v>-25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-25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-26</v>
      </c>
      <c r="F124" s="304">
        <f>VLOOKUP(C124,Blad1!$A:$C,3,0)</f>
        <v>155</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155</v>
      </c>
      <c r="S124" s="12">
        <f t="shared" si="28"/>
        <v>-26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-26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-27</v>
      </c>
      <c r="F125" s="304">
        <f>VLOOKUP(C125,Blad1!$A:$C,3,0)</f>
        <v>154</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154</v>
      </c>
      <c r="S125" s="12">
        <f t="shared" si="28"/>
        <v>-27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-27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-28</v>
      </c>
      <c r="F126" s="304">
        <f>VLOOKUP(C126,Blad1!$A:$C,3,0)</f>
        <v>153</v>
      </c>
      <c r="G126" s="65" t="str">
        <f t="shared" si="41"/>
        <v/>
      </c>
      <c r="H126" s="4" t="str">
        <f>IF(G126="I",$K126,IF(G126="II",$K126-SUM(H$8:H125),IF(G126="III",$K126-SUM(H$8:H125),IF(G126="IV",$K126-SUM(H$8:H125),IF(G126="V",1-SUM(H$8:H125)," ")))))</f>
        <v xml:space="preserve"> </v>
      </c>
      <c r="I126" s="66" t="str">
        <f t="shared" ref="I126:I189" si="46">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153</v>
      </c>
      <c r="S126" s="12">
        <f t="shared" si="28"/>
        <v>-28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-28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-29</v>
      </c>
      <c r="F127" s="304">
        <f>VLOOKUP(C127,Blad1!$A:$C,3,0)</f>
        <v>152</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152</v>
      </c>
      <c r="S127" s="12">
        <f t="shared" si="28"/>
        <v>-29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-29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-30</v>
      </c>
      <c r="F128" s="304"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-30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-30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-31</v>
      </c>
      <c r="F129" s="304"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-31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-32</v>
      </c>
      <c r="F130" s="304"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-32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-33</v>
      </c>
      <c r="F131" s="304"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-33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-34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-35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-36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-37</v>
      </c>
      <c r="F135" s="120"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-37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-38</v>
      </c>
      <c r="F136" s="120"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-38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-39</v>
      </c>
      <c r="F137" s="120" t="e">
        <f>VLOOKUP(C137,Blad1!$A:$B,3,0)</f>
        <v>#REF!</v>
      </c>
      <c r="G137" s="65" t="str">
        <f t="shared" ref="G137:G138" si="64">IF(C137=70,"I",IF(C137=60,"II",IF(C137=49,"III",IF(C137=42,"IV",IF(C137=-10,"V","")))))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-39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-40</v>
      </c>
      <c r="F138" s="120"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-40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-41</v>
      </c>
      <c r="F139" s="120" t="e">
        <f>VLOOKUP(C139,Blad1!$A:$B,3,0)</f>
        <v>#REF!</v>
      </c>
      <c r="G139" s="65" t="str">
        <f t="shared" ref="G139:G160" si="67">IF(C139=12,"I",IF(C139=2,"II",IF(C139=-6,"III",IF(C139=-16,"IV",IF(C139=-50,"V","")))))</f>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-41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-42</v>
      </c>
      <c r="F140" s="120" t="e">
        <f>VLOOKUP(C140,Blad1!$A:$B,3,0)</f>
        <v>#REF!</v>
      </c>
      <c r="G140" s="65" t="str">
        <f t="shared" si="67"/>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-42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-43</v>
      </c>
      <c r="F141" s="120" t="e">
        <f>VLOOKUP(C141,Blad1!$A:$B,3,0)</f>
        <v>#REF!</v>
      </c>
      <c r="G141" s="65" t="str">
        <f t="shared" si="67"/>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-43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-44</v>
      </c>
      <c r="F142" s="120">
        <f>VLOOKUP(C142,Blad1!$A:$B,2,0)</f>
        <v>155</v>
      </c>
      <c r="G142" s="65" t="str">
        <f t="shared" si="67"/>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155</v>
      </c>
      <c r="S142" s="12">
        <f t="shared" si="51"/>
        <v>-44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-45</v>
      </c>
      <c r="F143" s="120">
        <f>VLOOKUP(C143,Blad1!$A:$B,2,0)</f>
        <v>154</v>
      </c>
      <c r="G143" s="65" t="str">
        <f t="shared" si="67"/>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154</v>
      </c>
      <c r="S143" s="12">
        <f t="shared" si="51"/>
        <v>-45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-46</v>
      </c>
      <c r="F144" s="120">
        <f>VLOOKUP(C144,Blad1!$A:$B,2,0)</f>
        <v>153</v>
      </c>
      <c r="G144" s="65" t="str">
        <f t="shared" si="67"/>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153</v>
      </c>
      <c r="S144" s="12">
        <f t="shared" si="51"/>
        <v>-46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-47</v>
      </c>
      <c r="F145" s="120">
        <f>VLOOKUP(C145,Blad1!$A:$B,2,0)</f>
        <v>152</v>
      </c>
      <c r="G145" s="65" t="str">
        <f t="shared" si="67"/>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152</v>
      </c>
      <c r="S145" s="12">
        <f t="shared" si="51"/>
        <v>-47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-48</v>
      </c>
      <c r="F146" s="120">
        <f>VLOOKUP(C146,Blad1!$A:$B,2,0)</f>
        <v>151</v>
      </c>
      <c r="G146" s="65" t="str">
        <f t="shared" si="67"/>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151</v>
      </c>
      <c r="S146" s="12">
        <f t="shared" si="51"/>
        <v>-48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-49</v>
      </c>
      <c r="F147" s="120">
        <f>VLOOKUP(C147,Blad1!$A:$B,2,0)</f>
        <v>150</v>
      </c>
      <c r="G147" s="65" t="str">
        <f t="shared" si="67"/>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150</v>
      </c>
      <c r="S147" s="12">
        <f t="shared" si="51"/>
        <v>-49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20</v>
      </c>
      <c r="C148" s="14">
        <f t="shared" si="63"/>
        <v>-50</v>
      </c>
      <c r="F148" s="120">
        <f>VLOOKUP(C148,Blad1!$A:$B,2,0)</f>
        <v>149</v>
      </c>
      <c r="G148" s="65" t="str">
        <f t="shared" si="67"/>
        <v>V</v>
      </c>
      <c r="H148" s="4">
        <f>IF(G148="I",$K148,IF(G148="II",$K148-SUM(H$8:H147),IF(G148="III",$K148-SUM(H$8:H147),IF(G148="IV",$K148-SUM(H$8:H147),IF(G148="V",1-SUM(H$8:H147)," ")))))</f>
        <v>0</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149</v>
      </c>
      <c r="S148" s="12">
        <f t="shared" si="51"/>
        <v>-50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-50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-51</v>
      </c>
      <c r="F149" s="120">
        <f>VLOOKUP(C149,Blad1!$A:$B,2,0)</f>
        <v>148</v>
      </c>
      <c r="G149" s="65" t="str">
        <f t="shared" si="67"/>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148</v>
      </c>
      <c r="S149" s="12">
        <f t="shared" si="51"/>
        <v>-51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-51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-52</v>
      </c>
      <c r="F150" s="120">
        <f>VLOOKUP(C150,Blad1!$A:$B,2,0)</f>
        <v>147</v>
      </c>
      <c r="G150" s="65" t="str">
        <f t="shared" si="67"/>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147</v>
      </c>
      <c r="S150" s="12">
        <f t="shared" si="51"/>
        <v>-52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-52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-53</v>
      </c>
      <c r="F151" s="120">
        <f>VLOOKUP(C151,Blad1!$A:$B,2,0)</f>
        <v>146</v>
      </c>
      <c r="G151" s="65" t="str">
        <f t="shared" si="67"/>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146</v>
      </c>
      <c r="S151" s="12">
        <f t="shared" si="51"/>
        <v>-53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-53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-54</v>
      </c>
      <c r="F152" s="120">
        <f>VLOOKUP(C152,Blad1!$A:$B,2,0)</f>
        <v>145</v>
      </c>
      <c r="G152" s="65" t="str">
        <f t="shared" si="67"/>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145</v>
      </c>
      <c r="S152" s="12">
        <f t="shared" si="51"/>
        <v>-54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-54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-55</v>
      </c>
      <c r="F153" s="120">
        <f>VLOOKUP(C153,Blad1!$A:$B,2,0)</f>
        <v>144</v>
      </c>
      <c r="G153" s="65" t="str">
        <f t="shared" si="67"/>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144</v>
      </c>
      <c r="S153" s="12">
        <f t="shared" si="51"/>
        <v>-55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-55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-56</v>
      </c>
      <c r="F154" s="120">
        <f>VLOOKUP(C154,Blad1!$A:$B,2,0)</f>
        <v>143</v>
      </c>
      <c r="G154" s="65" t="str">
        <f t="shared" si="67"/>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143</v>
      </c>
      <c r="S154" s="12">
        <f t="shared" si="51"/>
        <v>-56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-56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-57</v>
      </c>
      <c r="F155" s="120">
        <f>VLOOKUP(C155,Blad1!$A:$B,2,0)</f>
        <v>142</v>
      </c>
      <c r="G155" s="65" t="str">
        <f t="shared" si="67"/>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142</v>
      </c>
      <c r="S155" s="12">
        <f t="shared" si="51"/>
        <v>-57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-57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-58</v>
      </c>
      <c r="F156" s="120"/>
      <c r="G156" s="65" t="str">
        <f t="shared" si="67"/>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-58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-58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-59</v>
      </c>
      <c r="F157" s="120"/>
      <c r="G157" s="65" t="str">
        <f t="shared" si="67"/>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-59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-59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-60</v>
      </c>
      <c r="F158" s="120"/>
      <c r="G158" s="65" t="str">
        <f t="shared" si="67"/>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-60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-60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-61</v>
      </c>
      <c r="F159" s="120"/>
      <c r="G159" s="65" t="str">
        <f t="shared" si="67"/>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-61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-61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-62</v>
      </c>
      <c r="F160" s="120"/>
      <c r="G160" s="65" t="str">
        <f t="shared" si="67"/>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-62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-62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-63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-63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-63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-64</v>
      </c>
      <c r="F162" s="120"/>
      <c r="G162" s="65" t="str">
        <f t="shared" si="68"/>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-64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-65</v>
      </c>
      <c r="F163" s="120"/>
      <c r="G163" s="65" t="str">
        <f t="shared" si="68"/>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-65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-65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-66</v>
      </c>
      <c r="F164" s="120"/>
      <c r="G164" s="65" t="str">
        <f t="shared" si="68"/>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-66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-66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-67</v>
      </c>
      <c r="F165" s="120"/>
      <c r="G165" s="65" t="str">
        <f t="shared" si="68"/>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-67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-67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-68</v>
      </c>
      <c r="F166" s="120"/>
      <c r="G166" s="65" t="str">
        <f t="shared" si="68"/>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-68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-68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-69</v>
      </c>
      <c r="F167" s="120"/>
      <c r="G167" s="65" t="str">
        <f t="shared" si="68"/>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-69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-69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-70</v>
      </c>
      <c r="F168" s="120"/>
      <c r="G168" s="65" t="str">
        <f t="shared" si="68"/>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-70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-70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-71</v>
      </c>
      <c r="F169" s="120"/>
      <c r="G169" s="65" t="str">
        <f t="shared" si="68"/>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-71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-71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-72</v>
      </c>
      <c r="F170" s="120"/>
      <c r="G170" s="65" t="str">
        <f t="shared" si="68"/>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-72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-72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-73</v>
      </c>
      <c r="F171" s="120"/>
      <c r="G171" s="65" t="str">
        <f t="shared" si="68"/>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-73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-73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-74</v>
      </c>
      <c r="F172" s="120"/>
      <c r="G172" s="65" t="str">
        <f t="shared" si="68"/>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-74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-74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-75</v>
      </c>
      <c r="F173" s="120"/>
      <c r="G173" s="65" t="str">
        <f t="shared" si="68"/>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-75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-75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-76</v>
      </c>
      <c r="F174" s="120"/>
      <c r="G174" s="65" t="str">
        <f t="shared" si="68"/>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-76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-76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-77</v>
      </c>
      <c r="F175" s="120">
        <f>VLOOKUP(C175,Blad1!$A:$C,3,0)</f>
        <v>110</v>
      </c>
      <c r="G175" s="65" t="str">
        <f t="shared" si="68"/>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110</v>
      </c>
      <c r="S175" s="12">
        <f t="shared" si="51"/>
        <v>-77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-78</v>
      </c>
      <c r="F176" s="120">
        <f>VLOOKUP(C176,Blad1!$A:$C,3,0)</f>
        <v>110</v>
      </c>
      <c r="G176" s="65" t="str">
        <f t="shared" si="68"/>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110</v>
      </c>
      <c r="S176" s="12">
        <f t="shared" si="51"/>
        <v>-78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-79</v>
      </c>
      <c r="F177" s="120">
        <f>VLOOKUP(C177,Blad1!$A:$C,3,0)</f>
        <v>110</v>
      </c>
      <c r="G177" s="65" t="str">
        <f t="shared" si="68"/>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110</v>
      </c>
      <c r="S177" s="12">
        <f t="shared" si="51"/>
        <v>-79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-79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-80</v>
      </c>
      <c r="F178" s="120">
        <f>VLOOKUP(C178,Blad1!$A:$C,3,0)</f>
        <v>110</v>
      </c>
      <c r="G178" s="65" t="str">
        <f t="shared" si="68"/>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110</v>
      </c>
      <c r="S178" s="12">
        <f t="shared" si="51"/>
        <v>-80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-80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-81</v>
      </c>
      <c r="F179" s="120">
        <f>VLOOKUP(C179,Blad1!$A:$C,3,0)</f>
        <v>110</v>
      </c>
      <c r="G179" s="65" t="str">
        <f t="shared" si="68"/>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110</v>
      </c>
      <c r="S179" s="12">
        <f t="shared" si="51"/>
        <v>-81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-81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-82</v>
      </c>
      <c r="F180" s="120">
        <f>VLOOKUP(C180,Blad1!$A:$C,3,0)</f>
        <v>110</v>
      </c>
      <c r="G180" s="65" t="str">
        <f t="shared" si="68"/>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110</v>
      </c>
      <c r="S180" s="12">
        <f t="shared" si="51"/>
        <v>-82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-82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-83</v>
      </c>
      <c r="F181" s="120">
        <f>VLOOKUP(C181,Blad1!$A:$C,3,0)</f>
        <v>110</v>
      </c>
      <c r="G181" s="65" t="str">
        <f t="shared" si="68"/>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110</v>
      </c>
      <c r="S181" s="12">
        <f t="shared" si="51"/>
        <v>-83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-83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-84</v>
      </c>
      <c r="F182" s="120">
        <f>VLOOKUP(C182,Blad1!$A:$C,3,0)</f>
        <v>110</v>
      </c>
      <c r="G182" s="65" t="str">
        <f t="shared" si="68"/>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110</v>
      </c>
      <c r="S182" s="12">
        <f t="shared" si="51"/>
        <v>-84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-84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-85</v>
      </c>
      <c r="F183" s="120">
        <f>VLOOKUP(C183,Blad1!$A:$C,3,0)</f>
        <v>110</v>
      </c>
      <c r="G183" s="65" t="str">
        <f t="shared" si="68"/>
        <v/>
      </c>
      <c r="H183" s="4" t="str">
        <f>IF(G183="I",$K183,IF(G183="II",$K183-SUM(H$8:H182),IF(G183="III",$K183-SUM(H$8:H182),IF(G183="IV",$K183-SUM(H$8:H182),IF(G183="V",1-SUM(H$8:H182)," ")))))</f>
        <v xml:space="preserve"> </v>
      </c>
      <c r="I183" s="66" t="str">
        <f t="shared" si="46"/>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110</v>
      </c>
      <c r="S183" s="12">
        <f t="shared" si="51"/>
        <v>-85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-85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-86</v>
      </c>
      <c r="F184" s="120">
        <f>VLOOKUP(C184,Blad1!$A:$C,3,0)</f>
        <v>110</v>
      </c>
      <c r="G184" s="65" t="str">
        <f t="shared" si="68"/>
        <v/>
      </c>
      <c r="H184" s="4" t="str">
        <f>IF(G184="I",$K184,IF(G184="II",$K184-SUM(H$8:H183),IF(G184="III",$K184-SUM(H$8:H183),IF(G184="IV",$K184-SUM(H$8:H183),IF(G184="V",1-SUM(H$8:H183)," ")))))</f>
        <v xml:space="preserve"> </v>
      </c>
      <c r="I184" s="66" t="str">
        <f t="shared" si="46"/>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110</v>
      </c>
      <c r="S184" s="12">
        <f t="shared" si="51"/>
        <v>-86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-86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-87</v>
      </c>
      <c r="F185" s="120" t="e">
        <f>VLOOKUP(C185,Blad1!$A:$C,3,0)</f>
        <v>#N/A</v>
      </c>
      <c r="G185" s="65" t="str">
        <f t="shared" si="68"/>
        <v/>
      </c>
      <c r="H185" s="4" t="str">
        <f>IF(G185="I",$K185,IF(G185="II",$K185-SUM(H$8:H184),IF(G185="III",$K185-SUM(H$8:H184),IF(G185="IV",$K185-SUM(H$8:H184),IF(G185="V",1-SUM(H$8:H184)," ")))))</f>
        <v xml:space="preserve"> </v>
      </c>
      <c r="I185" s="66" t="str">
        <f t="shared" si="46"/>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-87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-88</v>
      </c>
      <c r="F186" s="120" t="e">
        <f>VLOOKUP(C186,Blad1!$A:$C,3,0)</f>
        <v>#N/A</v>
      </c>
      <c r="G186" s="65" t="str">
        <f t="shared" si="68"/>
        <v/>
      </c>
      <c r="H186" s="4" t="str">
        <f>IF(G186="I",$K186,IF(G186="II",$K186-SUM(H$8:H185),IF(G186="III",$K186-SUM(H$8:H185),IF(G186="IV",$K186-SUM(H$8:H185),IF(G186="V",1-SUM(H$8:H185)," ")))))</f>
        <v xml:space="preserve"> </v>
      </c>
      <c r="I186" s="66" t="str">
        <f t="shared" si="46"/>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-88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-88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-89</v>
      </c>
      <c r="F187" s="120" t="e">
        <f>VLOOKUP(C187,Blad1!$A:$C,3,0)</f>
        <v>#N/A</v>
      </c>
      <c r="G187" s="65" t="str">
        <f t="shared" si="68"/>
        <v/>
      </c>
      <c r="H187" s="4" t="str">
        <f>IF(G187="I",$K187,IF(G187="II",$K187-SUM(H$8:H186),IF(G187="III",$K187-SUM(H$8:H186),IF(G187="IV",$K187-SUM(H$8:H186),IF(G187="V",1-SUM(H$8:H186)," ")))))</f>
        <v xml:space="preserve"> </v>
      </c>
      <c r="I187" s="66" t="str">
        <f t="shared" si="46"/>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-89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-89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-90</v>
      </c>
      <c r="F188" s="120" t="e">
        <f>VLOOKUP(C188,Blad1!$A:$C,3,0)</f>
        <v>#N/A</v>
      </c>
      <c r="G188" s="65" t="str">
        <f t="shared" si="68"/>
        <v/>
      </c>
      <c r="H188" s="4" t="str">
        <f>IF(G188="I",$K188,IF(G188="II",$K188-SUM(H$8:H187),IF(G188="III",$K188-SUM(H$8:H187),IF(G188="IV",$K188-SUM(H$8:H187),IF(G188="V",1-SUM(H$8:H187)," ")))))</f>
        <v xml:space="preserve"> </v>
      </c>
      <c r="I188" s="66" t="str">
        <f t="shared" si="46"/>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-90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-90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-91</v>
      </c>
      <c r="F189" s="120" t="e">
        <f>VLOOKUP(C189,Blad1!$A:$C,3,0)</f>
        <v>#N/A</v>
      </c>
      <c r="G189" s="65" t="str">
        <f t="shared" si="68"/>
        <v/>
      </c>
      <c r="H189" s="4" t="str">
        <f>IF(G189="I",$K189,IF(G189="II",$K189-SUM(H$8:H188),IF(G189="III",$K189-SUM(H$8:H188),IF(G189="IV",$K189-SUM(H$8:H188),IF(G189="V",1-SUM(H$8:H188)," ")))))</f>
        <v xml:space="preserve"> </v>
      </c>
      <c r="I189" s="66" t="str">
        <f t="shared" si="46"/>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-91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-91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-92</v>
      </c>
      <c r="F190" s="120" t="e">
        <f>VLOOKUP(C190,Blad1!$A:$C,3,0)</f>
        <v>#N/A</v>
      </c>
      <c r="G190" s="65" t="str">
        <f t="shared" si="68"/>
        <v/>
      </c>
      <c r="H190" s="4" t="str">
        <f>IF(G190="I",$K190,IF(G190="II",$K190-SUM(H$8:H189),IF(G190="III",$K190-SUM(H$8:H189),IF(G190="IV",$K190-SUM(H$8:H189),IF(G190="V",1-SUM(H$8:H189)," ")))))</f>
        <v xml:space="preserve"> </v>
      </c>
      <c r="I190" s="66" t="str">
        <f t="shared" ref="I190:I201" si="69">IF(C190=45,"A",IF(C190=35,"B",IF(C190=25,"C",IF(C190=17,"D",IF(C190=0,"E","")))))</f>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-92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-92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-93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-93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-93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-94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-95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-95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-95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-96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-96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-96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-97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-97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-97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-98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-98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-98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-99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-99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-99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-100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-100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-100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-101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-101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-101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70">IF(I200="A",25,IF(I200="B",25,IF(I200="C",25,IF(I200="D",15,IF(I200="E",10,0)))))</f>
        <v>0</v>
      </c>
      <c r="B200" s="5">
        <f t="shared" ref="B200:B250" si="71">IF(G200="I",20,IF(G200="II",20,IF(G200="III",20,IF(G200="IV",20,IF(G200="V",20,0)))))</f>
        <v>0</v>
      </c>
      <c r="C200" s="14">
        <f t="shared" si="63"/>
        <v>-102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4">C200</f>
        <v>-102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-102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-103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-103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-103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-104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-104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-104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-105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-105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-105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-106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-106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-106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-107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-107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-107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-108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-108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-108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-109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-109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-109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-110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-110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-110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-111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-112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-113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-114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-115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-116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-117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-118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-119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-120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-121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-122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-123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-124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-125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-126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-127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-128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-129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-130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-131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-132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-133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-134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-135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-136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-137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-138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-139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85" priority="47" stopIfTrue="1" operator="lessThanOrEqual">
      <formula>0</formula>
    </cfRule>
  </conditionalFormatting>
  <conditionalFormatting sqref="AT18:AV22">
    <cfRule type="cellIs" dxfId="84" priority="48" stopIfTrue="1" operator="lessThanOrEqual">
      <formula>0</formula>
    </cfRule>
  </conditionalFormatting>
  <conditionalFormatting sqref="AW18:AZ22">
    <cfRule type="cellIs" dxfId="83" priority="49" stopIfTrue="1" operator="lessThanOrEqual">
      <formula>0</formula>
    </cfRule>
  </conditionalFormatting>
  <conditionalFormatting sqref="K8:K65533">
    <cfRule type="expression" dxfId="82" priority="50" stopIfTrue="1">
      <formula>OR($C8&lt;0,AND($C8=$Y8,$B8=$Y8))</formula>
    </cfRule>
    <cfRule type="expression" dxfId="81" priority="51" stopIfTrue="1">
      <formula>SUM($U8:$X8)&gt;0</formula>
    </cfRule>
    <cfRule type="expression" dxfId="80" priority="52" stopIfTrue="1">
      <formula>$D8=0</formula>
    </cfRule>
  </conditionalFormatting>
  <conditionalFormatting sqref="L8:M65533">
    <cfRule type="expression" dxfId="79" priority="53" stopIfTrue="1">
      <formula>SUM($U8:$X8)&gt;1</formula>
    </cfRule>
  </conditionalFormatting>
  <conditionalFormatting sqref="B8:B65536">
    <cfRule type="expression" dxfId="78" priority="57" stopIfTrue="1">
      <formula>$B8&gt;0</formula>
    </cfRule>
    <cfRule type="cellIs" dxfId="77" priority="58" stopIfTrue="1" operator="equal">
      <formula>0</formula>
    </cfRule>
  </conditionalFormatting>
  <conditionalFormatting sqref="K65535:K65536">
    <cfRule type="expression" dxfId="76" priority="59" stopIfTrue="1">
      <formula>OR($C65535&lt;0,AND($C65535=$Y65535,$B65535=$Y65535))</formula>
    </cfRule>
    <cfRule type="expression" dxfId="75" priority="60" stopIfTrue="1">
      <formula>SUM($U65535:$X65537)&gt;0</formula>
    </cfRule>
    <cfRule type="expression" dxfId="74" priority="61" stopIfTrue="1">
      <formula>$D65535=0</formula>
    </cfRule>
  </conditionalFormatting>
  <conditionalFormatting sqref="K65534">
    <cfRule type="expression" dxfId="73" priority="62" stopIfTrue="1">
      <formula>OR($C65534&lt;0,AND($C65534=$Y65534,$B65534=$Y65534))</formula>
    </cfRule>
    <cfRule type="expression" dxfId="72" priority="63" stopIfTrue="1">
      <formula>SUM($U65534:$X65536)&gt;0</formula>
    </cfRule>
    <cfRule type="expression" dxfId="71" priority="64" stopIfTrue="1">
      <formula>$D65534=0</formula>
    </cfRule>
  </conditionalFormatting>
  <conditionalFormatting sqref="L65535:M65536">
    <cfRule type="expression" dxfId="70" priority="65" stopIfTrue="1">
      <formula>OR($C65535&lt;0,AND($C65535=$Y65535,$B65535=$Y65535))</formula>
    </cfRule>
    <cfRule type="expression" dxfId="69" priority="66" stopIfTrue="1">
      <formula>SUM($U65535:$X65537)&gt;1</formula>
    </cfRule>
  </conditionalFormatting>
  <conditionalFormatting sqref="L65534:M65534">
    <cfRule type="expression" dxfId="68" priority="67" stopIfTrue="1">
      <formula>OR($C65534&lt;0,AND($C65534=$Y65534,$B65534=$Y65534))</formula>
    </cfRule>
    <cfRule type="expression" dxfId="67" priority="68" stopIfTrue="1">
      <formula>SUM($U65534:$X65536)&gt;1</formula>
    </cfRule>
  </conditionalFormatting>
  <conditionalFormatting sqref="N8:P65536">
    <cfRule type="expression" dxfId="66" priority="69" stopIfTrue="1">
      <formula>OR($O8="Plus",$O8="Basis",$O8="Breedte")</formula>
    </cfRule>
  </conditionalFormatting>
  <conditionalFormatting sqref="A8:A272">
    <cfRule type="expression" dxfId="65" priority="44" stopIfTrue="1">
      <formula>OR($C8&lt;-50,AND($C8=$AJ8,$A8=$AJ8))</formula>
    </cfRule>
    <cfRule type="expression" dxfId="64" priority="45" stopIfTrue="1">
      <formula>$A8&gt;0</formula>
    </cfRule>
    <cfRule type="cellIs" dxfId="63" priority="46" stopIfTrue="1" operator="equal">
      <formula>0</formula>
    </cfRule>
  </conditionalFormatting>
  <conditionalFormatting sqref="C8:C65536 G8:H65536">
    <cfRule type="expression" dxfId="62" priority="56" stopIfTrue="1">
      <formula>$B8&gt;0</formula>
    </cfRule>
  </conditionalFormatting>
  <conditionalFormatting sqref="I8:J65536">
    <cfRule type="expression" dxfId="61" priority="55" stopIfTrue="1">
      <formula>$A8&gt;0</formula>
    </cfRule>
  </conditionalFormatting>
  <conditionalFormatting sqref="AR25">
    <cfRule type="cellIs" dxfId="60" priority="42" operator="equal">
      <formula>0</formula>
    </cfRule>
  </conditionalFormatting>
  <conditionalFormatting sqref="AR27">
    <cfRule type="cellIs" dxfId="59" priority="41" operator="equal">
      <formula>0</formula>
    </cfRule>
  </conditionalFormatting>
  <conditionalFormatting sqref="AR29">
    <cfRule type="cellIs" dxfId="58" priority="40" operator="equal">
      <formula>0</formula>
    </cfRule>
  </conditionalFormatting>
  <conditionalFormatting sqref="AQ26">
    <cfRule type="containsErrors" dxfId="57" priority="70">
      <formula>ISERROR(AQ26)</formula>
    </cfRule>
  </conditionalFormatting>
  <conditionalFormatting sqref="AQ28">
    <cfRule type="containsErrors" dxfId="56" priority="39">
      <formula>ISERROR(AQ28)</formula>
    </cfRule>
  </conditionalFormatting>
  <conditionalFormatting sqref="AQ30">
    <cfRule type="containsErrors" dxfId="55" priority="38">
      <formula>ISERROR(AQ30)</formula>
    </cfRule>
  </conditionalFormatting>
  <conditionalFormatting sqref="AR25">
    <cfRule type="cellIs" dxfId="54" priority="37" operator="equal">
      <formula>0</formula>
    </cfRule>
  </conditionalFormatting>
  <conditionalFormatting sqref="AR27">
    <cfRule type="cellIs" dxfId="53" priority="36" operator="equal">
      <formula>0</formula>
    </cfRule>
  </conditionalFormatting>
  <conditionalFormatting sqref="AR29">
    <cfRule type="cellIs" dxfId="52" priority="35" operator="equal">
      <formula>0</formula>
    </cfRule>
  </conditionalFormatting>
  <conditionalFormatting sqref="AQ26">
    <cfRule type="containsErrors" dxfId="51" priority="34">
      <formula>ISERROR(AQ26)</formula>
    </cfRule>
  </conditionalFormatting>
  <conditionalFormatting sqref="AQ28">
    <cfRule type="containsErrors" dxfId="50" priority="33">
      <formula>ISERROR(AQ28)</formula>
    </cfRule>
  </conditionalFormatting>
  <conditionalFormatting sqref="AQ30">
    <cfRule type="containsErrors" dxfId="49" priority="32">
      <formula>ISERROR(AQ30)</formula>
    </cfRule>
  </conditionalFormatting>
  <conditionalFormatting sqref="AR25">
    <cfRule type="cellIs" dxfId="48" priority="31" operator="equal">
      <formula>0</formula>
    </cfRule>
  </conditionalFormatting>
  <conditionalFormatting sqref="AR27">
    <cfRule type="cellIs" dxfId="47" priority="30" operator="equal">
      <formula>0</formula>
    </cfRule>
  </conditionalFormatting>
  <conditionalFormatting sqref="AR29">
    <cfRule type="cellIs" dxfId="46" priority="29" operator="equal">
      <formula>0</formula>
    </cfRule>
  </conditionalFormatting>
  <conditionalFormatting sqref="AQ26">
    <cfRule type="containsErrors" dxfId="45" priority="28">
      <formula>ISERROR(AQ26)</formula>
    </cfRule>
  </conditionalFormatting>
  <conditionalFormatting sqref="AQ28">
    <cfRule type="containsErrors" dxfId="44" priority="27">
      <formula>ISERROR(AQ28)</formula>
    </cfRule>
  </conditionalFormatting>
  <conditionalFormatting sqref="AQ30">
    <cfRule type="containsErrors" dxfId="43" priority="26">
      <formula>ISERROR(AQ30)</formula>
    </cfRule>
  </conditionalFormatting>
  <conditionalFormatting sqref="AR25">
    <cfRule type="cellIs" dxfId="42" priority="25" operator="equal">
      <formula>0</formula>
    </cfRule>
  </conditionalFormatting>
  <conditionalFormatting sqref="AR27">
    <cfRule type="cellIs" dxfId="41" priority="24" operator="equal">
      <formula>0</formula>
    </cfRule>
  </conditionalFormatting>
  <conditionalFormatting sqref="AR29">
    <cfRule type="cellIs" dxfId="40" priority="23" operator="equal">
      <formula>0</formula>
    </cfRule>
  </conditionalFormatting>
  <conditionalFormatting sqref="AQ26">
    <cfRule type="containsErrors" dxfId="39" priority="22">
      <formula>ISERROR(AQ26)</formula>
    </cfRule>
  </conditionalFormatting>
  <conditionalFormatting sqref="AQ28">
    <cfRule type="containsErrors" dxfId="38" priority="21">
      <formula>ISERROR(AQ28)</formula>
    </cfRule>
  </conditionalFormatting>
  <conditionalFormatting sqref="AQ30">
    <cfRule type="containsErrors" dxfId="37" priority="20">
      <formula>ISERROR(AQ30)</formula>
    </cfRule>
  </conditionalFormatting>
  <conditionalFormatting sqref="AR25">
    <cfRule type="cellIs" dxfId="36" priority="19" operator="equal">
      <formula>0</formula>
    </cfRule>
  </conditionalFormatting>
  <conditionalFormatting sqref="AR27">
    <cfRule type="cellIs" dxfId="35" priority="18" operator="equal">
      <formula>0</formula>
    </cfRule>
  </conditionalFormatting>
  <conditionalFormatting sqref="AR29">
    <cfRule type="cellIs" dxfId="34" priority="17" operator="equal">
      <formula>0</formula>
    </cfRule>
  </conditionalFormatting>
  <conditionalFormatting sqref="AQ26">
    <cfRule type="containsErrors" dxfId="33" priority="16">
      <formula>ISERROR(AQ26)</formula>
    </cfRule>
  </conditionalFormatting>
  <conditionalFormatting sqref="AQ28">
    <cfRule type="containsErrors" dxfId="32" priority="15">
      <formula>ISERROR(AQ28)</formula>
    </cfRule>
  </conditionalFormatting>
  <conditionalFormatting sqref="AQ30">
    <cfRule type="containsErrors" dxfId="31" priority="14">
      <formula>ISERROR(AQ30)</formula>
    </cfRule>
  </conditionalFormatting>
  <conditionalFormatting sqref="AR25">
    <cfRule type="cellIs" dxfId="30" priority="13" operator="equal">
      <formula>0</formula>
    </cfRule>
  </conditionalFormatting>
  <conditionalFormatting sqref="AR27">
    <cfRule type="cellIs" dxfId="29" priority="12" operator="equal">
      <formula>0</formula>
    </cfRule>
  </conditionalFormatting>
  <conditionalFormatting sqref="AR29">
    <cfRule type="cellIs" dxfId="28" priority="11" operator="equal">
      <formula>0</formula>
    </cfRule>
  </conditionalFormatting>
  <conditionalFormatting sqref="AQ26">
    <cfRule type="containsErrors" dxfId="27" priority="10">
      <formula>ISERROR(AQ26)</formula>
    </cfRule>
  </conditionalFormatting>
  <conditionalFormatting sqref="AQ28">
    <cfRule type="containsErrors" dxfId="26" priority="9">
      <formula>ISERROR(AQ28)</formula>
    </cfRule>
  </conditionalFormatting>
  <conditionalFormatting sqref="AQ30">
    <cfRule type="containsErrors" dxfId="25" priority="8">
      <formula>ISERROR(AQ30)</formula>
    </cfRule>
  </conditionalFormatting>
  <conditionalFormatting sqref="F8:F201">
    <cfRule type="expression" dxfId="24" priority="54">
      <formula>$D8=0</formula>
    </cfRule>
  </conditionalFormatting>
  <conditionalFormatting sqref="AT10:AV15 AZ15:BB15">
    <cfRule type="cellIs" dxfId="23" priority="7" stopIfTrue="1" operator="lessThanOrEqual">
      <formula>0</formula>
    </cfRule>
  </conditionalFormatting>
  <conditionalFormatting sqref="AT18:AV22 AT26:AV30">
    <cfRule type="cellIs" dxfId="22" priority="6" stopIfTrue="1" operator="lessThanOrEqual">
      <formula>0</formula>
    </cfRule>
  </conditionalFormatting>
  <conditionalFormatting sqref="AY26:BB30 AY18:BB22">
    <cfRule type="cellIs" dxfId="21" priority="5" stopIfTrue="1" operator="lessThanOrEqual">
      <formula>0</formula>
    </cfRule>
  </conditionalFormatting>
  <conditionalFormatting sqref="AR32 AR34 AR36">
    <cfRule type="cellIs" dxfId="20" priority="4" operator="equal">
      <formula>0</formula>
    </cfRule>
  </conditionalFormatting>
  <conditionalFormatting sqref="AQ33 AQ35 AQ37">
    <cfRule type="containsErrors" dxfId="19" priority="3">
      <formula>ISERROR(AQ33)</formula>
    </cfRule>
  </conditionalFormatting>
  <conditionalFormatting sqref="A8:P65536">
    <cfRule type="expression" dxfId="18" priority="43" stopIfTrue="1">
      <formula>OR($C8&lt;-10,AND($C8=$Y8,$B8=$Y8))</formula>
    </cfRule>
  </conditionalFormatting>
  <conditionalFormatting sqref="AW15:AY15">
    <cfRule type="cellIs" dxfId="17" priority="2" stopIfTrue="1" operator="lessThanOrEqual">
      <formula>0</formula>
    </cfRule>
  </conditionalFormatting>
  <conditionalFormatting sqref="AW15:AY15">
    <cfRule type="cellIs" dxfId="16"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workbookViewId="0">
      <selection activeCell="E9" sqref="E9"/>
    </sheetView>
  </sheetViews>
  <sheetFormatPr defaultRowHeight="10.5" x14ac:dyDescent="0.15"/>
  <cols>
    <col min="1" max="1" width="25" customWidth="1"/>
    <col min="2" max="2" width="6.42578125" style="158" hidden="1" customWidth="1"/>
    <col min="3" max="3" width="6.42578125" customWidth="1"/>
    <col min="4" max="4" width="1.42578125" customWidth="1"/>
    <col min="5" max="6" width="6.42578125" customWidth="1"/>
    <col min="7" max="7" width="1.42578125" customWidth="1"/>
    <col min="8" max="9" width="6.42578125" customWidth="1"/>
    <col min="10" max="10" width="1.42578125" customWidth="1"/>
    <col min="11" max="12" width="6.42578125" customWidth="1"/>
    <col min="13" max="13" width="6.42578125" hidden="1" customWidth="1"/>
    <col min="14" max="14" width="1.42578125" customWidth="1"/>
    <col min="15" max="16" width="6.42578125" customWidth="1"/>
    <col min="17" max="17" width="6.42578125" hidden="1" customWidth="1"/>
    <col min="18" max="18" width="1.42578125" customWidth="1"/>
    <col min="19" max="20" width="6.42578125" customWidth="1"/>
    <col min="21" max="21" width="6.42578125" hidden="1" customWidth="1"/>
    <col min="22" max="22" width="1.42578125" customWidth="1"/>
    <col min="23" max="23" width="6.5703125" customWidth="1"/>
    <col min="24" max="24" width="6.42578125" customWidth="1"/>
    <col min="25" max="25" width="1.42578125" customWidth="1"/>
    <col min="26" max="26" width="6.42578125" customWidth="1"/>
    <col min="27" max="27" width="1.85546875" customWidth="1"/>
    <col min="28" max="28" width="6.85546875" customWidth="1"/>
    <col min="29" max="29" width="6.42578125" hidden="1" customWidth="1"/>
    <col min="30" max="30" width="6.85546875" customWidth="1"/>
    <col min="31" max="31" width="6.42578125" customWidth="1"/>
    <col min="32" max="32" width="6.85546875" customWidth="1"/>
    <col min="33" max="33" width="6.42578125" customWidth="1"/>
  </cols>
  <sheetData>
    <row r="1" spans="1:44" ht="15" x14ac:dyDescent="0.15">
      <c r="A1" s="228" t="s">
        <v>62</v>
      </c>
      <c r="B1" s="229"/>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row>
    <row r="2" spans="1:44" ht="58.5" customHeight="1" x14ac:dyDescent="0.15">
      <c r="A2" s="281" t="s">
        <v>63</v>
      </c>
      <c r="B2" s="281"/>
      <c r="C2" s="281"/>
      <c r="D2" s="281"/>
      <c r="E2" s="281"/>
      <c r="F2" s="281"/>
      <c r="G2" s="281"/>
      <c r="H2" s="281"/>
      <c r="I2" s="281"/>
      <c r="J2" s="281"/>
      <c r="K2" s="281"/>
      <c r="L2" s="281"/>
      <c r="M2" s="281"/>
      <c r="N2" s="281"/>
      <c r="O2" s="281"/>
      <c r="P2" s="281"/>
      <c r="Q2" s="281"/>
      <c r="R2" s="281"/>
      <c r="S2" s="281"/>
      <c r="T2" s="281"/>
      <c r="U2" s="281"/>
      <c r="V2" s="281"/>
      <c r="W2" s="281"/>
      <c r="X2" s="281"/>
      <c r="Y2" s="231"/>
      <c r="Z2" s="235"/>
      <c r="AA2" s="232"/>
      <c r="AB2" s="232"/>
      <c r="AC2" s="232"/>
      <c r="AD2" s="232"/>
      <c r="AE2" s="232"/>
      <c r="AF2" s="232"/>
      <c r="AG2" s="232"/>
      <c r="AH2" s="232"/>
      <c r="AI2" s="232"/>
      <c r="AJ2" s="232"/>
      <c r="AK2" s="232"/>
      <c r="AL2" s="232"/>
      <c r="AM2" s="232"/>
      <c r="AN2" s="232"/>
      <c r="AO2" s="232"/>
      <c r="AP2" s="232"/>
      <c r="AQ2" s="232"/>
      <c r="AR2" s="232"/>
    </row>
    <row r="3" spans="1:44" ht="15" x14ac:dyDescent="0.15">
      <c r="A3" s="238"/>
      <c r="B3" s="239"/>
      <c r="C3" s="240"/>
      <c r="D3" s="240"/>
      <c r="E3" s="240"/>
      <c r="F3" s="240"/>
      <c r="G3" s="240"/>
      <c r="H3" s="240"/>
      <c r="I3" s="240"/>
      <c r="J3" s="240"/>
      <c r="K3" s="240"/>
      <c r="L3" s="240"/>
      <c r="M3" s="240"/>
      <c r="N3" s="240"/>
      <c r="O3" s="240"/>
      <c r="P3" s="240"/>
      <c r="Q3" s="240"/>
      <c r="R3" s="240"/>
      <c r="S3" s="240"/>
      <c r="T3" s="240"/>
      <c r="U3" s="240"/>
      <c r="V3" s="240"/>
      <c r="W3" s="240"/>
      <c r="X3" s="240"/>
      <c r="Y3" s="240"/>
      <c r="Z3" s="240"/>
      <c r="AA3" s="230"/>
      <c r="AB3" s="230"/>
      <c r="AC3" s="230"/>
      <c r="AD3" s="230"/>
      <c r="AE3" s="230"/>
      <c r="AF3" s="230"/>
      <c r="AG3" s="230"/>
      <c r="AH3" s="230"/>
      <c r="AI3" s="230"/>
      <c r="AJ3" s="230"/>
      <c r="AK3" s="230"/>
      <c r="AL3" s="230"/>
      <c r="AM3" s="230"/>
      <c r="AN3" s="230"/>
      <c r="AO3" s="230"/>
      <c r="AP3" s="230"/>
      <c r="AQ3" s="230"/>
      <c r="AR3" s="230"/>
    </row>
    <row r="4" spans="1:44" ht="20.100000000000001" customHeight="1" x14ac:dyDescent="0.15">
      <c r="A4" s="157" t="s">
        <v>70</v>
      </c>
      <c r="B4" s="237" t="s">
        <v>33</v>
      </c>
      <c r="C4" s="272" t="s">
        <v>43</v>
      </c>
      <c r="D4" s="273"/>
      <c r="E4" s="274"/>
      <c r="F4" s="272" t="s">
        <v>34</v>
      </c>
      <c r="G4" s="273"/>
      <c r="H4" s="274"/>
      <c r="I4" s="272" t="s">
        <v>44</v>
      </c>
      <c r="J4" s="273"/>
      <c r="K4" s="274"/>
      <c r="L4" s="272" t="s">
        <v>35</v>
      </c>
      <c r="M4" s="273"/>
      <c r="N4" s="273"/>
      <c r="O4" s="274"/>
      <c r="P4" s="272" t="s">
        <v>36</v>
      </c>
      <c r="Q4" s="273"/>
      <c r="R4" s="273"/>
      <c r="S4" s="274"/>
      <c r="T4" s="272" t="s">
        <v>37</v>
      </c>
      <c r="U4" s="273"/>
      <c r="V4" s="273"/>
      <c r="W4" s="274"/>
      <c r="X4" s="275" t="s">
        <v>38</v>
      </c>
      <c r="Y4" s="276"/>
      <c r="Z4" s="277"/>
      <c r="AA4" s="241"/>
      <c r="AB4" s="230"/>
      <c r="AC4" s="230"/>
      <c r="AD4" s="230"/>
      <c r="AE4" s="230"/>
      <c r="AF4" s="230"/>
      <c r="AG4" s="230"/>
      <c r="AH4" s="230"/>
      <c r="AI4" s="230"/>
      <c r="AJ4" s="230"/>
      <c r="AK4" s="230"/>
      <c r="AL4" s="230"/>
      <c r="AM4" s="230"/>
      <c r="AN4" s="230"/>
      <c r="AO4" s="230"/>
      <c r="AP4" s="230"/>
      <c r="AQ4" s="230"/>
      <c r="AR4" s="230"/>
    </row>
    <row r="5" spans="1:44" ht="20.100000000000001" customHeight="1" x14ac:dyDescent="0.15">
      <c r="A5" s="163" t="s">
        <v>65</v>
      </c>
      <c r="B5" s="159">
        <f>Schooloverzicht!B6</f>
        <v>0</v>
      </c>
      <c r="C5" s="164">
        <f>Schooloverzicht!$J$7</f>
        <v>-13</v>
      </c>
      <c r="D5" s="165" t="s">
        <v>71</v>
      </c>
      <c r="E5" s="166">
        <f>Schooloverzicht!$J$6</f>
        <v>10</v>
      </c>
      <c r="F5" s="164">
        <f>Schooloverzicht!$B$12</f>
        <v>3</v>
      </c>
      <c r="G5" s="165" t="s">
        <v>71</v>
      </c>
      <c r="H5" s="166">
        <f>Schooloverzicht!$B$11</f>
        <v>24</v>
      </c>
      <c r="I5" s="164">
        <f>Schooloverzicht!$J$12</f>
        <v>8</v>
      </c>
      <c r="J5" s="165" t="s">
        <v>71</v>
      </c>
      <c r="K5" s="165">
        <f>Schooloverzicht!$J$11</f>
        <v>30</v>
      </c>
      <c r="L5" s="164">
        <f>Schooloverzicht!$B$17</f>
        <v>16</v>
      </c>
      <c r="M5" s="165">
        <f>Schooloverzicht!J16</f>
        <v>0</v>
      </c>
      <c r="N5" s="165" t="s">
        <v>71</v>
      </c>
      <c r="O5" s="165">
        <f>Schooloverzicht!$B$16</f>
        <v>37</v>
      </c>
      <c r="P5" s="164">
        <f>Schooloverzicht!$B$22</f>
        <v>23</v>
      </c>
      <c r="Q5" s="165">
        <f>Schooloverzicht!J21</f>
        <v>0</v>
      </c>
      <c r="R5" s="165" t="s">
        <v>71</v>
      </c>
      <c r="S5" s="165">
        <f>Schooloverzicht!$B$21</f>
        <v>42</v>
      </c>
      <c r="T5" s="164">
        <f>Schooloverzicht!$B$27</f>
        <v>34</v>
      </c>
      <c r="U5" s="165" t="e">
        <f>Schooloverzicht!J26</f>
        <v>#REF!</v>
      </c>
      <c r="V5" s="165" t="s">
        <v>71</v>
      </c>
      <c r="W5" s="166">
        <f>Schooloverzicht!$B$26</f>
        <v>56</v>
      </c>
      <c r="X5" s="164">
        <f>Schooloverzicht!$B$32</f>
        <v>42</v>
      </c>
      <c r="Y5" s="165" t="s">
        <v>71</v>
      </c>
      <c r="Z5" s="166">
        <f>Schooloverzicht!$B$31</f>
        <v>70</v>
      </c>
      <c r="AA5" s="241"/>
      <c r="AB5" s="230"/>
      <c r="AC5" s="230"/>
      <c r="AD5" s="230"/>
      <c r="AE5" s="230"/>
      <c r="AF5" s="230"/>
      <c r="AG5" s="230"/>
      <c r="AH5" s="230"/>
      <c r="AI5" s="230"/>
      <c r="AJ5" s="230"/>
      <c r="AK5" s="230"/>
      <c r="AL5" s="230"/>
      <c r="AM5" s="230"/>
      <c r="AN5" s="230"/>
      <c r="AO5" s="230"/>
      <c r="AP5" s="230"/>
      <c r="AQ5" s="230"/>
      <c r="AR5" s="230"/>
    </row>
    <row r="6" spans="1:44" ht="20.100000000000001" customHeight="1" x14ac:dyDescent="0.15">
      <c r="A6" s="163" t="s">
        <v>64</v>
      </c>
      <c r="B6" s="159">
        <f>Schooloverzicht!D6</f>
        <v>0</v>
      </c>
      <c r="C6" s="197">
        <f>Schooloverzicht!$L$7</f>
        <v>0</v>
      </c>
      <c r="D6" s="196" t="s">
        <v>71</v>
      </c>
      <c r="E6" s="198">
        <f>Schooloverzicht!$L$6</f>
        <v>0</v>
      </c>
      <c r="F6" s="197">
        <f>Schooloverzicht!$D$12</f>
        <v>0</v>
      </c>
      <c r="G6" s="196" t="s">
        <v>71</v>
      </c>
      <c r="H6" s="198">
        <f>Schooloverzicht!$D$11</f>
        <v>0</v>
      </c>
      <c r="I6" s="197">
        <f>Schooloverzicht!$L$12</f>
        <v>0</v>
      </c>
      <c r="J6" s="196" t="s">
        <v>71</v>
      </c>
      <c r="K6" s="196">
        <f>Schooloverzicht!$L$11</f>
        <v>0</v>
      </c>
      <c r="L6" s="164">
        <f>Schooloverzicht!$D$17</f>
        <v>0</v>
      </c>
      <c r="M6" s="165">
        <f>Schooloverzicht!L16</f>
        <v>0</v>
      </c>
      <c r="N6" s="165" t="s">
        <v>71</v>
      </c>
      <c r="O6" s="165">
        <f>Schooloverzicht!$D$16</f>
        <v>0</v>
      </c>
      <c r="P6" s="164">
        <f>Schooloverzicht!D22</f>
        <v>0</v>
      </c>
      <c r="Q6" s="165">
        <f>Schooloverzicht!L21</f>
        <v>0</v>
      </c>
      <c r="R6" s="165" t="s">
        <v>71</v>
      </c>
      <c r="S6" s="165">
        <f>Schooloverzicht!D21</f>
        <v>0</v>
      </c>
      <c r="T6" s="164">
        <f>Schooloverzicht!$D$27</f>
        <v>0</v>
      </c>
      <c r="U6" s="165" t="e">
        <f>Schooloverzicht!L26</f>
        <v>#REF!</v>
      </c>
      <c r="V6" s="165" t="s">
        <v>71</v>
      </c>
      <c r="W6" s="166">
        <f>Schooloverzicht!$D$26</f>
        <v>0</v>
      </c>
      <c r="X6" s="197">
        <f>Schooloverzicht!$D$32</f>
        <v>0</v>
      </c>
      <c r="Y6" s="196" t="s">
        <v>71</v>
      </c>
      <c r="Z6" s="198">
        <f>Schooloverzicht!$D$31</f>
        <v>0</v>
      </c>
      <c r="AA6" s="241"/>
      <c r="AB6" s="230"/>
      <c r="AC6" s="230"/>
      <c r="AD6" s="230"/>
      <c r="AE6" s="230"/>
      <c r="AF6" s="230"/>
      <c r="AG6" s="230"/>
      <c r="AH6" s="230"/>
      <c r="AI6" s="230"/>
      <c r="AJ6" s="230"/>
      <c r="AK6" s="230"/>
      <c r="AL6" s="230"/>
      <c r="AM6" s="230"/>
      <c r="AN6" s="230"/>
      <c r="AO6" s="230"/>
      <c r="AP6" s="230"/>
      <c r="AQ6" s="230"/>
      <c r="AR6" s="230"/>
    </row>
    <row r="7" spans="1:44" ht="20.100000000000001" customHeight="1" x14ac:dyDescent="0.15">
      <c r="A7" s="163" t="s">
        <v>80</v>
      </c>
      <c r="B7" s="164">
        <v>213</v>
      </c>
      <c r="C7" s="278">
        <v>187</v>
      </c>
      <c r="D7" s="279"/>
      <c r="E7" s="279"/>
      <c r="F7" s="279"/>
      <c r="G7" s="279"/>
      <c r="H7" s="279"/>
      <c r="I7" s="279"/>
      <c r="J7" s="279"/>
      <c r="K7" s="279"/>
      <c r="L7" s="280"/>
      <c r="M7" s="192"/>
      <c r="N7" s="191" t="s">
        <v>71</v>
      </c>
      <c r="O7" s="282">
        <v>213</v>
      </c>
      <c r="P7" s="282"/>
      <c r="Q7" s="282"/>
      <c r="R7" s="282"/>
      <c r="S7" s="282"/>
      <c r="T7" s="282"/>
      <c r="U7" s="282"/>
      <c r="V7" s="282"/>
      <c r="W7" s="282"/>
      <c r="X7" s="283"/>
      <c r="Y7" s="283"/>
      <c r="Z7" s="284"/>
      <c r="AA7" s="241"/>
      <c r="AB7" s="230"/>
      <c r="AC7" s="230"/>
      <c r="AD7" s="230"/>
      <c r="AE7" s="230"/>
      <c r="AF7" s="230"/>
      <c r="AG7" s="230"/>
      <c r="AH7" s="230"/>
      <c r="AI7" s="230"/>
      <c r="AJ7" s="230"/>
      <c r="AK7" s="230"/>
      <c r="AL7" s="230"/>
      <c r="AM7" s="230"/>
      <c r="AN7" s="230"/>
      <c r="AO7" s="230"/>
      <c r="AP7" s="230"/>
      <c r="AQ7" s="230"/>
      <c r="AR7" s="230"/>
    </row>
    <row r="8" spans="1:44" ht="20.100000000000001" customHeight="1" x14ac:dyDescent="0.15">
      <c r="A8" s="163" t="s">
        <v>81</v>
      </c>
      <c r="B8" s="159">
        <f>'Schooloverzicht OC'!D6</f>
        <v>0</v>
      </c>
      <c r="C8" s="193">
        <f>'Schooloverzicht OC'!$L$7</f>
        <v>0</v>
      </c>
      <c r="D8" s="195" t="s">
        <v>71</v>
      </c>
      <c r="E8" s="194">
        <f>'Schooloverzicht OC'!$L$6</f>
        <v>0</v>
      </c>
      <c r="F8" s="193">
        <f>'Schooloverzicht OC'!$D$12</f>
        <v>0</v>
      </c>
      <c r="G8" s="195" t="s">
        <v>71</v>
      </c>
      <c r="H8" s="194">
        <f>'Schooloverzicht OC'!$D$11</f>
        <v>0</v>
      </c>
      <c r="I8" s="193">
        <f>'Schooloverzicht OC'!$L$12</f>
        <v>0</v>
      </c>
      <c r="J8" s="195" t="s">
        <v>71</v>
      </c>
      <c r="K8" s="195">
        <f>'Schooloverzicht OC'!$L$11</f>
        <v>0</v>
      </c>
      <c r="L8" s="164">
        <f>'Schooloverzicht OC'!$D$17</f>
        <v>0</v>
      </c>
      <c r="M8" s="165">
        <f>'Schooloverzicht OC'!L16</f>
        <v>0</v>
      </c>
      <c r="N8" s="165" t="s">
        <v>71</v>
      </c>
      <c r="O8" s="165">
        <f>'Schooloverzicht OC'!$D$16</f>
        <v>0</v>
      </c>
      <c r="P8" s="164">
        <f>'Schooloverzicht OC'!$D$22</f>
        <v>0</v>
      </c>
      <c r="Q8" s="165">
        <f>'Schooloverzicht OC'!L21</f>
        <v>0</v>
      </c>
      <c r="R8" s="165" t="s">
        <v>71</v>
      </c>
      <c r="S8" s="165">
        <f>'Schooloverzicht OC'!$D$21</f>
        <v>0</v>
      </c>
      <c r="T8" s="164">
        <f>'Schooloverzicht OC'!$D$27</f>
        <v>0</v>
      </c>
      <c r="U8" s="165" t="e">
        <f>'Schooloverzicht OC'!L26</f>
        <v>#REF!</v>
      </c>
      <c r="V8" s="165" t="s">
        <v>71</v>
      </c>
      <c r="W8" s="166">
        <f>'Schooloverzicht OC'!$D$26</f>
        <v>0</v>
      </c>
      <c r="X8" s="193">
        <f>'Schooloverzicht OC'!$D$32</f>
        <v>0</v>
      </c>
      <c r="Y8" s="195" t="s">
        <v>71</v>
      </c>
      <c r="Z8" s="166">
        <f>'Schooloverzicht OC'!$D$31</f>
        <v>0</v>
      </c>
      <c r="AA8" s="241"/>
      <c r="AB8" s="230"/>
      <c r="AC8" s="230"/>
      <c r="AD8" s="230"/>
      <c r="AE8" s="230"/>
      <c r="AF8" s="230"/>
      <c r="AG8" s="230"/>
      <c r="AH8" s="230"/>
      <c r="AI8" s="230"/>
      <c r="AJ8" s="230"/>
      <c r="AK8" s="230"/>
      <c r="AL8" s="230"/>
      <c r="AM8" s="230"/>
      <c r="AN8" s="230"/>
      <c r="AO8" s="230"/>
      <c r="AP8" s="230"/>
      <c r="AQ8" s="230"/>
      <c r="AR8" s="230"/>
    </row>
    <row r="9" spans="1:44" ht="20.100000000000001" customHeight="1" x14ac:dyDescent="0.15">
      <c r="A9" s="200" t="s">
        <v>82</v>
      </c>
      <c r="B9" s="167"/>
      <c r="C9" s="245"/>
      <c r="D9" s="165" t="s">
        <v>71</v>
      </c>
      <c r="E9" s="246"/>
      <c r="F9" s="245"/>
      <c r="G9" s="165" t="s">
        <v>71</v>
      </c>
      <c r="H9" s="246"/>
      <c r="I9" s="245"/>
      <c r="J9" s="165" t="s">
        <v>71</v>
      </c>
      <c r="K9" s="246"/>
      <c r="L9" s="245"/>
      <c r="M9" s="199"/>
      <c r="N9" s="165" t="s">
        <v>71</v>
      </c>
      <c r="O9" s="246"/>
      <c r="P9" s="245"/>
      <c r="Q9" s="199"/>
      <c r="R9" s="165" t="s">
        <v>71</v>
      </c>
      <c r="S9" s="246"/>
      <c r="T9" s="245"/>
      <c r="U9" s="199"/>
      <c r="V9" s="165" t="s">
        <v>71</v>
      </c>
      <c r="W9" s="246"/>
      <c r="X9" s="245"/>
      <c r="Y9" s="165" t="s">
        <v>71</v>
      </c>
      <c r="Z9" s="246"/>
      <c r="AA9" s="241"/>
      <c r="AB9" s="230"/>
      <c r="AC9" s="230"/>
      <c r="AD9" s="230"/>
      <c r="AE9" s="230"/>
      <c r="AF9" s="230"/>
      <c r="AG9" s="230"/>
      <c r="AH9" s="230"/>
      <c r="AI9" s="230"/>
      <c r="AJ9" s="230"/>
      <c r="AK9" s="230"/>
      <c r="AL9" s="230"/>
      <c r="AM9" s="230"/>
      <c r="AN9" s="230"/>
      <c r="AO9" s="230"/>
      <c r="AP9" s="230"/>
      <c r="AQ9" s="230"/>
      <c r="AR9" s="230"/>
    </row>
    <row r="10" spans="1:44" x14ac:dyDescent="0.15">
      <c r="A10" s="242"/>
      <c r="B10" s="243"/>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4"/>
      <c r="AA10" s="230"/>
      <c r="AB10" s="230"/>
      <c r="AC10" s="230"/>
      <c r="AD10" s="230"/>
      <c r="AE10" s="230"/>
      <c r="AF10" s="230"/>
      <c r="AG10" s="230"/>
      <c r="AH10" s="230"/>
      <c r="AI10" s="230"/>
      <c r="AJ10" s="230"/>
      <c r="AK10" s="230"/>
      <c r="AL10" s="230"/>
      <c r="AM10" s="230"/>
      <c r="AN10" s="230"/>
      <c r="AO10" s="230"/>
      <c r="AP10" s="230"/>
      <c r="AQ10" s="230"/>
      <c r="AR10" s="230"/>
    </row>
    <row r="11" spans="1:44" x14ac:dyDescent="0.15">
      <c r="A11" s="230"/>
      <c r="B11" s="229"/>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6"/>
      <c r="AA11" s="230"/>
      <c r="AB11" s="230"/>
      <c r="AC11" s="233" t="s">
        <v>43</v>
      </c>
      <c r="AD11" s="234"/>
      <c r="AE11" s="234"/>
      <c r="AF11" s="234"/>
      <c r="AG11" s="234"/>
      <c r="AH11" s="230"/>
      <c r="AI11" s="230"/>
      <c r="AJ11" s="230"/>
      <c r="AK11" s="230"/>
      <c r="AL11" s="230"/>
      <c r="AM11" s="230"/>
      <c r="AN11" s="230"/>
      <c r="AO11" s="230"/>
      <c r="AP11" s="230"/>
      <c r="AQ11" s="230"/>
      <c r="AR11" s="230"/>
    </row>
    <row r="12" spans="1:44" x14ac:dyDescent="0.15">
      <c r="A12" s="230"/>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6"/>
      <c r="AA12" s="230"/>
      <c r="AB12" s="230"/>
      <c r="AC12" s="233" t="s">
        <v>44</v>
      </c>
      <c r="AD12" s="234"/>
      <c r="AE12" s="227" t="s">
        <v>43</v>
      </c>
      <c r="AF12" s="227">
        <v>187</v>
      </c>
      <c r="AG12" s="227">
        <v>213</v>
      </c>
      <c r="AH12" s="233"/>
      <c r="AI12" s="230"/>
      <c r="AJ12" s="230"/>
      <c r="AK12" s="230"/>
      <c r="AL12" s="230"/>
      <c r="AM12" s="230"/>
      <c r="AN12" s="230"/>
      <c r="AO12" s="230"/>
      <c r="AP12" s="230"/>
      <c r="AQ12" s="230"/>
      <c r="AR12" s="230"/>
    </row>
    <row r="13" spans="1:44" x14ac:dyDescent="0.15">
      <c r="A13" s="230"/>
      <c r="B13" s="229"/>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6"/>
      <c r="AA13" s="230"/>
      <c r="AB13" s="230"/>
      <c r="AC13" s="233" t="s">
        <v>35</v>
      </c>
      <c r="AD13" s="234"/>
      <c r="AE13" s="227" t="s">
        <v>34</v>
      </c>
      <c r="AF13" s="227">
        <v>187</v>
      </c>
      <c r="AG13" s="227">
        <v>213</v>
      </c>
      <c r="AH13" s="233"/>
      <c r="AI13" s="230"/>
      <c r="AJ13" s="230"/>
      <c r="AK13" s="230"/>
      <c r="AL13" s="230"/>
      <c r="AM13" s="230"/>
      <c r="AN13" s="230"/>
      <c r="AO13" s="230"/>
      <c r="AP13" s="230"/>
      <c r="AQ13" s="230"/>
      <c r="AR13" s="230"/>
    </row>
    <row r="14" spans="1:44" x14ac:dyDescent="0.15">
      <c r="A14" s="230"/>
      <c r="B14" s="229"/>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6"/>
      <c r="AA14" s="230"/>
      <c r="AB14" s="230"/>
      <c r="AC14" s="233" t="s">
        <v>36</v>
      </c>
      <c r="AD14" s="234"/>
      <c r="AE14" s="227" t="s">
        <v>44</v>
      </c>
      <c r="AF14" s="227">
        <v>187</v>
      </c>
      <c r="AG14" s="227">
        <v>213</v>
      </c>
      <c r="AH14" s="233"/>
      <c r="AI14" s="230"/>
      <c r="AJ14" s="230"/>
      <c r="AK14" s="230"/>
      <c r="AL14" s="230"/>
      <c r="AM14" s="230"/>
      <c r="AN14" s="230"/>
      <c r="AO14" s="230"/>
      <c r="AP14" s="230"/>
      <c r="AQ14" s="230"/>
      <c r="AR14" s="230"/>
    </row>
    <row r="15" spans="1:44" x14ac:dyDescent="0.15">
      <c r="A15" s="230"/>
      <c r="B15" s="229"/>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3" t="s">
        <v>37</v>
      </c>
      <c r="AD15" s="234"/>
      <c r="AE15" s="227" t="s">
        <v>35</v>
      </c>
      <c r="AF15" s="227">
        <v>187</v>
      </c>
      <c r="AG15" s="227">
        <v>213</v>
      </c>
      <c r="AH15" s="233"/>
      <c r="AI15" s="230"/>
      <c r="AJ15" s="230"/>
      <c r="AK15" s="230"/>
      <c r="AL15" s="230"/>
      <c r="AM15" s="230"/>
      <c r="AN15" s="230"/>
      <c r="AO15" s="230"/>
      <c r="AP15" s="230"/>
      <c r="AQ15" s="230"/>
      <c r="AR15" s="230"/>
    </row>
    <row r="16" spans="1:44" x14ac:dyDescent="0.15">
      <c r="A16" s="230"/>
      <c r="B16" s="229"/>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4"/>
      <c r="AE16" s="227" t="s">
        <v>36</v>
      </c>
      <c r="AF16" s="227">
        <v>187</v>
      </c>
      <c r="AG16" s="227">
        <v>213</v>
      </c>
      <c r="AH16" s="233"/>
      <c r="AI16" s="230"/>
      <c r="AJ16" s="230"/>
      <c r="AK16" s="230"/>
      <c r="AL16" s="230"/>
      <c r="AM16" s="230"/>
      <c r="AN16" s="230"/>
      <c r="AO16" s="230"/>
      <c r="AP16" s="230"/>
      <c r="AQ16" s="230"/>
      <c r="AR16" s="230"/>
    </row>
    <row r="17" spans="1:44" x14ac:dyDescent="0.15">
      <c r="A17" s="230"/>
      <c r="B17" s="229"/>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4"/>
      <c r="AE17" s="227" t="s">
        <v>37</v>
      </c>
      <c r="AF17" s="227">
        <v>187</v>
      </c>
      <c r="AG17" s="227">
        <v>213</v>
      </c>
      <c r="AH17" s="233"/>
      <c r="AI17" s="230"/>
      <c r="AJ17" s="230"/>
      <c r="AK17" s="230"/>
      <c r="AL17" s="230"/>
      <c r="AM17" s="230"/>
      <c r="AN17" s="230"/>
      <c r="AO17" s="230"/>
      <c r="AP17" s="230"/>
      <c r="AQ17" s="230"/>
      <c r="AR17" s="230"/>
    </row>
    <row r="18" spans="1:44" x14ac:dyDescent="0.15">
      <c r="A18" s="230"/>
      <c r="B18" s="229"/>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4"/>
      <c r="AE18" s="227" t="s">
        <v>38</v>
      </c>
      <c r="AF18" s="227">
        <v>187</v>
      </c>
      <c r="AG18" s="227">
        <v>213</v>
      </c>
      <c r="AH18" s="233"/>
      <c r="AI18" s="230"/>
      <c r="AJ18" s="230"/>
      <c r="AK18" s="230"/>
      <c r="AL18" s="230"/>
      <c r="AM18" s="230"/>
      <c r="AN18" s="230"/>
      <c r="AO18" s="230"/>
      <c r="AP18" s="230"/>
      <c r="AQ18" s="230"/>
      <c r="AR18" s="230"/>
    </row>
    <row r="19" spans="1:44" x14ac:dyDescent="0.15">
      <c r="A19" s="230"/>
      <c r="B19" s="229"/>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4"/>
      <c r="AE19" s="234"/>
      <c r="AF19" s="234"/>
      <c r="AG19" s="234"/>
      <c r="AH19" s="233"/>
      <c r="AI19" s="230"/>
      <c r="AJ19" s="230"/>
      <c r="AK19" s="230"/>
      <c r="AL19" s="230"/>
      <c r="AM19" s="230"/>
      <c r="AN19" s="230"/>
      <c r="AO19" s="230"/>
      <c r="AP19" s="230"/>
      <c r="AQ19" s="230"/>
      <c r="AR19" s="230"/>
    </row>
    <row r="20" spans="1:44" x14ac:dyDescent="0.15">
      <c r="A20" s="230"/>
      <c r="B20" s="229"/>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3"/>
      <c r="AF20" s="233"/>
      <c r="AG20" s="233"/>
      <c r="AH20" s="233"/>
      <c r="AI20" s="230"/>
      <c r="AJ20" s="230"/>
      <c r="AK20" s="230"/>
      <c r="AL20" s="230"/>
      <c r="AM20" s="230"/>
      <c r="AN20" s="230"/>
      <c r="AO20" s="230"/>
      <c r="AP20" s="230"/>
      <c r="AQ20" s="230"/>
      <c r="AR20" s="230"/>
    </row>
    <row r="21" spans="1:44" x14ac:dyDescent="0.15">
      <c r="A21" s="230"/>
      <c r="B21" s="229"/>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3"/>
      <c r="AF21" s="233"/>
      <c r="AG21" s="233"/>
      <c r="AH21" s="233"/>
      <c r="AI21" s="230"/>
      <c r="AJ21" s="230"/>
      <c r="AK21" s="230"/>
      <c r="AL21" s="230"/>
      <c r="AM21" s="230"/>
      <c r="AN21" s="230"/>
      <c r="AO21" s="230"/>
      <c r="AP21" s="230"/>
      <c r="AQ21" s="230"/>
      <c r="AR21" s="230"/>
    </row>
    <row r="22" spans="1:44" x14ac:dyDescent="0.15">
      <c r="A22" s="230"/>
      <c r="B22" s="229"/>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row>
    <row r="23" spans="1:44" x14ac:dyDescent="0.15">
      <c r="A23" s="230"/>
      <c r="B23" s="229"/>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row>
    <row r="24" spans="1:44" x14ac:dyDescent="0.15">
      <c r="A24" s="230"/>
      <c r="B24" s="229"/>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row>
    <row r="25" spans="1:44" x14ac:dyDescent="0.15">
      <c r="A25" s="230"/>
      <c r="B25" s="229"/>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row>
    <row r="26" spans="1:44" x14ac:dyDescent="0.15">
      <c r="A26" s="230"/>
      <c r="B26" s="229"/>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row>
    <row r="27" spans="1:44" x14ac:dyDescent="0.15">
      <c r="A27" s="230"/>
      <c r="B27" s="229"/>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row>
    <row r="28" spans="1:44" x14ac:dyDescent="0.15">
      <c r="A28" s="230"/>
      <c r="B28" s="229"/>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row>
    <row r="29" spans="1:44" x14ac:dyDescent="0.15">
      <c r="A29" s="230"/>
      <c r="B29" s="229"/>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row>
    <row r="30" spans="1:44" x14ac:dyDescent="0.15">
      <c r="A30" s="230"/>
      <c r="B30" s="229"/>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row>
    <row r="31" spans="1:44" x14ac:dyDescent="0.15">
      <c r="A31" s="230"/>
      <c r="B31" s="229"/>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row>
    <row r="32" spans="1:44" x14ac:dyDescent="0.15">
      <c r="A32" s="230"/>
      <c r="B32" s="229"/>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row>
    <row r="33" spans="1:44" x14ac:dyDescent="0.15">
      <c r="A33" s="230"/>
      <c r="B33" s="229"/>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row>
    <row r="34" spans="1:44" x14ac:dyDescent="0.15">
      <c r="A34" s="230"/>
      <c r="B34" s="229"/>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row>
    <row r="35" spans="1:44" x14ac:dyDescent="0.15">
      <c r="A35" s="230"/>
      <c r="B35" s="229"/>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row>
    <row r="36" spans="1:44" x14ac:dyDescent="0.15">
      <c r="A36" s="230"/>
      <c r="B36" s="229"/>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row>
    <row r="37" spans="1:44" x14ac:dyDescent="0.15">
      <c r="A37" s="230"/>
      <c r="B37" s="229"/>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row>
    <row r="38" spans="1:44" x14ac:dyDescent="0.15">
      <c r="A38" s="230"/>
      <c r="B38" s="229"/>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row>
    <row r="39" spans="1:44" x14ac:dyDescent="0.15">
      <c r="A39" s="230"/>
      <c r="B39" s="229"/>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row>
    <row r="40" spans="1:44" x14ac:dyDescent="0.15">
      <c r="A40" s="230"/>
      <c r="B40" s="229"/>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row>
    <row r="41" spans="1:44" x14ac:dyDescent="0.15">
      <c r="A41" s="230"/>
      <c r="B41" s="229"/>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row>
    <row r="42" spans="1:44" x14ac:dyDescent="0.15">
      <c r="A42" s="230"/>
      <c r="B42" s="229"/>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row>
    <row r="43" spans="1:44" x14ac:dyDescent="0.15">
      <c r="A43" s="230"/>
      <c r="B43" s="229"/>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row>
  </sheetData>
  <sheetProtection sheet="1" objects="1" scenarios="1" selectLockedCells="1"/>
  <mergeCells count="10">
    <mergeCell ref="T4:W4"/>
    <mergeCell ref="X4:Z4"/>
    <mergeCell ref="C7:L7"/>
    <mergeCell ref="A2:X2"/>
    <mergeCell ref="O7:Z7"/>
    <mergeCell ref="C4:E4"/>
    <mergeCell ref="F4:H4"/>
    <mergeCell ref="I4:K4"/>
    <mergeCell ref="L4:O4"/>
    <mergeCell ref="P4:S4"/>
  </mergeCells>
  <pageMargins left="0.51181102362204722" right="0.19685039370078741"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J26" sqref="J26"/>
    </sheetView>
  </sheetViews>
  <sheetFormatPr defaultRowHeight="10.5" x14ac:dyDescent="0.15"/>
  <cols>
    <col min="1" max="1" width="10.7109375" customWidth="1"/>
    <col min="2" max="7" width="8.7109375" customWidth="1"/>
    <col min="8" max="8" width="2.7109375" customWidth="1"/>
    <col min="16" max="16" width="3.28515625" customWidth="1"/>
  </cols>
  <sheetData>
    <row r="1" spans="1:15" ht="12" thickTop="1" thickBot="1" x14ac:dyDescent="0.2">
      <c r="A1" t="s">
        <v>45</v>
      </c>
      <c r="B1" s="285"/>
      <c r="C1" s="286"/>
    </row>
    <row r="2" spans="1:15" ht="12" thickTop="1" thickBot="1" x14ac:dyDescent="0.2"/>
    <row r="3" spans="1:15" ht="11.25" thickTop="1" x14ac:dyDescent="0.15">
      <c r="A3" s="64" t="s">
        <v>70</v>
      </c>
      <c r="B3" s="63"/>
      <c r="C3" s="63"/>
      <c r="D3" s="63"/>
      <c r="E3" s="63"/>
      <c r="F3" s="63"/>
      <c r="G3" s="71"/>
      <c r="I3" s="64" t="str">
        <f>A3</f>
        <v>Begrijpend Lezen</v>
      </c>
      <c r="J3" s="63"/>
      <c r="K3" s="63"/>
      <c r="L3" s="63"/>
      <c r="M3" s="63"/>
      <c r="N3" s="63"/>
      <c r="O3" s="71"/>
    </row>
    <row r="4" spans="1:15" x14ac:dyDescent="0.15">
      <c r="A4" s="82"/>
      <c r="B4" s="296" t="s">
        <v>40</v>
      </c>
      <c r="C4" s="297"/>
      <c r="D4" s="296" t="s">
        <v>41</v>
      </c>
      <c r="E4" s="297"/>
      <c r="F4" s="296" t="s">
        <v>9</v>
      </c>
      <c r="G4" s="298"/>
      <c r="I4" s="82"/>
      <c r="J4" s="296" t="s">
        <v>40</v>
      </c>
      <c r="K4" s="297"/>
      <c r="L4" s="296" t="s">
        <v>41</v>
      </c>
      <c r="M4" s="297"/>
      <c r="N4" s="296" t="s">
        <v>9</v>
      </c>
      <c r="O4" s="298"/>
    </row>
    <row r="5" spans="1:15" x14ac:dyDescent="0.15">
      <c r="A5" s="287"/>
      <c r="B5" s="288"/>
      <c r="C5" s="288"/>
      <c r="D5" s="288"/>
      <c r="E5" s="288"/>
      <c r="F5" s="288"/>
      <c r="G5" s="289"/>
      <c r="H5" s="45"/>
      <c r="I5" s="61" t="s">
        <v>43</v>
      </c>
      <c r="O5" s="214"/>
    </row>
    <row r="6" spans="1:15" x14ac:dyDescent="0.15">
      <c r="A6" s="290"/>
      <c r="B6" s="291"/>
      <c r="C6" s="291"/>
      <c r="D6" s="291"/>
      <c r="E6" s="291"/>
      <c r="F6" s="291"/>
      <c r="G6" s="292"/>
      <c r="I6" s="62" t="s">
        <v>24</v>
      </c>
      <c r="J6" s="72">
        <f>'E3'!AS10</f>
        <v>10</v>
      </c>
      <c r="K6" s="73" t="s">
        <v>42</v>
      </c>
      <c r="L6" s="72">
        <f>'E3'!AS18</f>
        <v>0</v>
      </c>
      <c r="M6" s="73" t="s">
        <v>42</v>
      </c>
      <c r="N6" s="72">
        <f>'E3'!AW18</f>
        <v>0</v>
      </c>
      <c r="O6" s="78" t="s">
        <v>42</v>
      </c>
    </row>
    <row r="7" spans="1:15" x14ac:dyDescent="0.15">
      <c r="A7" s="290"/>
      <c r="B7" s="291"/>
      <c r="C7" s="291"/>
      <c r="D7" s="291"/>
      <c r="E7" s="291"/>
      <c r="F7" s="291"/>
      <c r="G7" s="292"/>
      <c r="I7" s="62" t="s">
        <v>22</v>
      </c>
      <c r="J7" s="72">
        <f>'E3'!AS11</f>
        <v>-13</v>
      </c>
      <c r="K7" s="74">
        <f>J6</f>
        <v>10</v>
      </c>
      <c r="L7" s="72">
        <f>'E3'!AS19</f>
        <v>0</v>
      </c>
      <c r="M7" s="74">
        <f>L6</f>
        <v>0</v>
      </c>
      <c r="N7" s="72">
        <f>'E3'!AW19</f>
        <v>0</v>
      </c>
      <c r="O7" s="79">
        <f>N6</f>
        <v>0</v>
      </c>
    </row>
    <row r="8" spans="1:15" x14ac:dyDescent="0.15">
      <c r="A8" s="290"/>
      <c r="B8" s="291"/>
      <c r="C8" s="291"/>
      <c r="D8" s="291"/>
      <c r="E8" s="291"/>
      <c r="F8" s="291"/>
      <c r="G8" s="292"/>
      <c r="I8" s="62" t="s">
        <v>23</v>
      </c>
      <c r="J8" s="72">
        <f>'E3'!AS12</f>
        <v>-50</v>
      </c>
      <c r="K8" s="74">
        <f>J7</f>
        <v>-13</v>
      </c>
      <c r="L8" s="72">
        <f>'E3'!AS20</f>
        <v>0</v>
      </c>
      <c r="M8" s="74">
        <f>L7</f>
        <v>0</v>
      </c>
      <c r="N8" s="72">
        <f>'E3'!AW20</f>
        <v>0</v>
      </c>
      <c r="O8" s="79">
        <f>N7</f>
        <v>0</v>
      </c>
    </row>
    <row r="9" spans="1:15" x14ac:dyDescent="0.15">
      <c r="A9" s="293"/>
      <c r="B9" s="294"/>
      <c r="C9" s="294"/>
      <c r="D9" s="294"/>
      <c r="E9" s="294"/>
      <c r="F9" s="294"/>
      <c r="G9" s="295"/>
      <c r="I9" s="45"/>
      <c r="J9" s="69"/>
      <c r="L9" s="75"/>
      <c r="M9" s="76"/>
      <c r="N9" s="75"/>
      <c r="O9" s="79"/>
    </row>
    <row r="10" spans="1:15" x14ac:dyDescent="0.15">
      <c r="A10" s="61" t="s">
        <v>34</v>
      </c>
      <c r="B10" s="68"/>
      <c r="C10" s="70"/>
      <c r="D10" s="72"/>
      <c r="E10" s="77"/>
      <c r="F10" s="72"/>
      <c r="G10" s="79"/>
      <c r="I10" s="61" t="s">
        <v>44</v>
      </c>
      <c r="J10" s="68"/>
      <c r="K10" s="70"/>
      <c r="L10" s="72"/>
      <c r="M10" s="77"/>
      <c r="N10" s="72"/>
      <c r="O10" s="79"/>
    </row>
    <row r="11" spans="1:15" x14ac:dyDescent="0.15">
      <c r="A11" s="62" t="s">
        <v>24</v>
      </c>
      <c r="B11" s="72">
        <f>'M4'!AS10</f>
        <v>24</v>
      </c>
      <c r="C11" s="73" t="s">
        <v>42</v>
      </c>
      <c r="D11" s="96">
        <f>'M4'!AS18</f>
        <v>0</v>
      </c>
      <c r="E11" s="73" t="s">
        <v>42</v>
      </c>
      <c r="F11" s="72">
        <f>'M4'!AW18</f>
        <v>0</v>
      </c>
      <c r="G11" s="79" t="s">
        <v>42</v>
      </c>
      <c r="I11" s="62" t="s">
        <v>24</v>
      </c>
      <c r="J11" s="72">
        <f>'E4'!AS10</f>
        <v>30</v>
      </c>
      <c r="K11" s="73" t="s">
        <v>42</v>
      </c>
      <c r="L11" s="96">
        <f>'E4'!AS18</f>
        <v>0</v>
      </c>
      <c r="M11" s="73" t="s">
        <v>42</v>
      </c>
      <c r="N11" s="72">
        <f>'E4'!AW18</f>
        <v>0</v>
      </c>
      <c r="O11" s="79" t="s">
        <v>42</v>
      </c>
    </row>
    <row r="12" spans="1:15" x14ac:dyDescent="0.15">
      <c r="A12" s="62" t="s">
        <v>22</v>
      </c>
      <c r="B12" s="72">
        <f>'M4'!AS11</f>
        <v>3</v>
      </c>
      <c r="C12" s="74">
        <f>B11</f>
        <v>24</v>
      </c>
      <c r="D12" s="96">
        <f>'M4'!AS19</f>
        <v>0</v>
      </c>
      <c r="E12" s="74">
        <f>D11</f>
        <v>0</v>
      </c>
      <c r="F12" s="72">
        <f>'M4'!AW19</f>
        <v>0</v>
      </c>
      <c r="G12" s="79">
        <f>F11</f>
        <v>0</v>
      </c>
      <c r="I12" s="62" t="s">
        <v>22</v>
      </c>
      <c r="J12" s="72">
        <f>'E4'!AS11</f>
        <v>8</v>
      </c>
      <c r="K12" s="74">
        <f>J11</f>
        <v>30</v>
      </c>
      <c r="L12" s="96">
        <f>'E4'!AS19</f>
        <v>0</v>
      </c>
      <c r="M12" s="74">
        <f>L11</f>
        <v>0</v>
      </c>
      <c r="N12" s="72">
        <f>'E4'!AW19</f>
        <v>0</v>
      </c>
      <c r="O12" s="79">
        <f>N11</f>
        <v>0</v>
      </c>
    </row>
    <row r="13" spans="1:15" x14ac:dyDescent="0.15">
      <c r="A13" s="62" t="s">
        <v>23</v>
      </c>
      <c r="B13" s="72">
        <f>'M4'!AS12</f>
        <v>-40</v>
      </c>
      <c r="C13" s="74">
        <f>B12</f>
        <v>3</v>
      </c>
      <c r="D13" s="96">
        <f>'M4'!AS20</f>
        <v>0</v>
      </c>
      <c r="E13" s="74">
        <f>D12</f>
        <v>0</v>
      </c>
      <c r="F13" s="72">
        <f>'M4'!AW20</f>
        <v>0</v>
      </c>
      <c r="G13" s="79">
        <f>F12</f>
        <v>0</v>
      </c>
      <c r="I13" s="62" t="s">
        <v>23</v>
      </c>
      <c r="J13" s="72">
        <f>'E4'!AS12</f>
        <v>-30</v>
      </c>
      <c r="K13" s="74">
        <f>J12</f>
        <v>8</v>
      </c>
      <c r="L13" s="96">
        <f>'E4'!AS20</f>
        <v>0</v>
      </c>
      <c r="M13" s="74">
        <f>L12</f>
        <v>0</v>
      </c>
      <c r="N13" s="72">
        <f>'E4'!AW20</f>
        <v>0</v>
      </c>
      <c r="O13" s="79">
        <f>N12</f>
        <v>0</v>
      </c>
    </row>
    <row r="14" spans="1:15" x14ac:dyDescent="0.15">
      <c r="A14" s="45"/>
      <c r="B14" s="75"/>
      <c r="C14" s="76"/>
      <c r="D14" s="75"/>
      <c r="E14" s="76"/>
      <c r="F14" s="75"/>
      <c r="G14" s="79"/>
      <c r="H14" t="s">
        <v>21</v>
      </c>
      <c r="I14" s="45"/>
      <c r="J14" s="75"/>
      <c r="K14" s="76"/>
      <c r="L14" s="75"/>
      <c r="M14" s="76"/>
      <c r="N14" s="75"/>
      <c r="O14" s="79"/>
    </row>
    <row r="15" spans="1:15" x14ac:dyDescent="0.15">
      <c r="A15" s="61" t="s">
        <v>35</v>
      </c>
      <c r="B15" s="72"/>
      <c r="C15" s="74"/>
      <c r="D15" s="72"/>
      <c r="E15" s="77"/>
      <c r="F15" s="72"/>
      <c r="G15" s="79"/>
      <c r="I15" s="287"/>
      <c r="J15" s="288"/>
      <c r="K15" s="288"/>
      <c r="L15" s="288"/>
      <c r="M15" s="288"/>
      <c r="N15" s="288"/>
      <c r="O15" s="289"/>
    </row>
    <row r="16" spans="1:15" x14ac:dyDescent="0.15">
      <c r="A16" s="62" t="s">
        <v>24</v>
      </c>
      <c r="B16" s="72">
        <f>'M5'!AS10</f>
        <v>37</v>
      </c>
      <c r="C16" s="73" t="s">
        <v>42</v>
      </c>
      <c r="D16" s="96">
        <f>'M5'!AS18</f>
        <v>0</v>
      </c>
      <c r="E16" s="73" t="s">
        <v>42</v>
      </c>
      <c r="F16" s="72">
        <f>'M5'!AW18</f>
        <v>0</v>
      </c>
      <c r="G16" s="79" t="s">
        <v>42</v>
      </c>
      <c r="I16" s="290"/>
      <c r="J16" s="291"/>
      <c r="K16" s="291"/>
      <c r="L16" s="291"/>
      <c r="M16" s="291"/>
      <c r="N16" s="291"/>
      <c r="O16" s="292"/>
    </row>
    <row r="17" spans="1:16" x14ac:dyDescent="0.15">
      <c r="A17" s="62" t="s">
        <v>22</v>
      </c>
      <c r="B17" s="72">
        <f>'M5'!AS11</f>
        <v>16</v>
      </c>
      <c r="C17" s="74">
        <f>B16</f>
        <v>37</v>
      </c>
      <c r="D17" s="96">
        <f>'M5'!AS19</f>
        <v>0</v>
      </c>
      <c r="E17" s="74">
        <f>D16</f>
        <v>0</v>
      </c>
      <c r="F17" s="72">
        <f>'M5'!AW19</f>
        <v>0</v>
      </c>
      <c r="G17" s="79">
        <f>F16</f>
        <v>0</v>
      </c>
      <c r="I17" s="290"/>
      <c r="J17" s="291"/>
      <c r="K17" s="291"/>
      <c r="L17" s="291"/>
      <c r="M17" s="291"/>
      <c r="N17" s="291"/>
      <c r="O17" s="292"/>
    </row>
    <row r="18" spans="1:16" x14ac:dyDescent="0.15">
      <c r="A18" s="62" t="s">
        <v>23</v>
      </c>
      <c r="B18" s="72">
        <f>'M5'!AS12</f>
        <v>-30</v>
      </c>
      <c r="C18" s="74">
        <f>B17</f>
        <v>16</v>
      </c>
      <c r="D18" s="96">
        <f>'M5'!AS20</f>
        <v>0</v>
      </c>
      <c r="E18" s="74">
        <f>D17</f>
        <v>0</v>
      </c>
      <c r="F18" s="72">
        <f>'M5'!AW20</f>
        <v>0</v>
      </c>
      <c r="G18" s="79">
        <f>F17</f>
        <v>0</v>
      </c>
      <c r="I18" s="290"/>
      <c r="J18" s="291"/>
      <c r="K18" s="291"/>
      <c r="L18" s="291"/>
      <c r="M18" s="291"/>
      <c r="N18" s="291"/>
      <c r="O18" s="292"/>
    </row>
    <row r="19" spans="1:16" x14ac:dyDescent="0.15">
      <c r="A19" s="45"/>
      <c r="B19" s="75"/>
      <c r="C19" s="76"/>
      <c r="D19" s="75"/>
      <c r="E19" s="76"/>
      <c r="F19" s="77"/>
      <c r="G19" s="79"/>
      <c r="I19" s="290"/>
      <c r="J19" s="291"/>
      <c r="K19" s="291"/>
      <c r="L19" s="291"/>
      <c r="M19" s="291"/>
      <c r="N19" s="291"/>
      <c r="O19" s="292"/>
    </row>
    <row r="20" spans="1:16" x14ac:dyDescent="0.15">
      <c r="A20" s="61" t="s">
        <v>36</v>
      </c>
      <c r="B20" s="72"/>
      <c r="C20" s="74"/>
      <c r="D20" s="72"/>
      <c r="E20" s="77"/>
      <c r="F20" s="72"/>
      <c r="G20" s="79"/>
      <c r="I20" s="290"/>
      <c r="J20" s="291"/>
      <c r="K20" s="291"/>
      <c r="L20" s="291"/>
      <c r="M20" s="291"/>
      <c r="N20" s="291"/>
      <c r="O20" s="292"/>
    </row>
    <row r="21" spans="1:16" x14ac:dyDescent="0.15">
      <c r="A21" s="62" t="s">
        <v>24</v>
      </c>
      <c r="B21" s="72">
        <f>'M6'!AS10</f>
        <v>42</v>
      </c>
      <c r="C21" s="73" t="s">
        <v>42</v>
      </c>
      <c r="D21" s="96">
        <f>'M6'!AS18</f>
        <v>0</v>
      </c>
      <c r="E21" s="73" t="s">
        <v>42</v>
      </c>
      <c r="F21" s="72">
        <f>'M6'!AW18</f>
        <v>0</v>
      </c>
      <c r="G21" s="79" t="s">
        <v>42</v>
      </c>
      <c r="I21" s="290"/>
      <c r="J21" s="291"/>
      <c r="K21" s="291"/>
      <c r="L21" s="291"/>
      <c r="M21" s="291"/>
      <c r="N21" s="291"/>
      <c r="O21" s="292"/>
    </row>
    <row r="22" spans="1:16" x14ac:dyDescent="0.15">
      <c r="A22" s="62" t="s">
        <v>22</v>
      </c>
      <c r="B22" s="72">
        <f>'M6'!AS11</f>
        <v>23</v>
      </c>
      <c r="C22" s="74">
        <f>B21</f>
        <v>42</v>
      </c>
      <c r="D22" s="96">
        <f>'M6'!AS19</f>
        <v>0</v>
      </c>
      <c r="E22" s="74">
        <f>D21</f>
        <v>0</v>
      </c>
      <c r="F22" s="72">
        <f>'M6'!AW19</f>
        <v>0</v>
      </c>
      <c r="G22" s="79">
        <f>F21</f>
        <v>0</v>
      </c>
      <c r="I22" s="290"/>
      <c r="J22" s="291"/>
      <c r="K22" s="291"/>
      <c r="L22" s="291"/>
      <c r="M22" s="291"/>
      <c r="N22" s="291"/>
      <c r="O22" s="292"/>
    </row>
    <row r="23" spans="1:16" ht="11.25" thickBot="1" x14ac:dyDescent="0.2">
      <c r="A23" s="62" t="s">
        <v>23</v>
      </c>
      <c r="B23" s="72">
        <f>'M6'!AS12</f>
        <v>-20</v>
      </c>
      <c r="C23" s="74">
        <f>B22</f>
        <v>23</v>
      </c>
      <c r="D23" s="96">
        <f>'M6'!AS20</f>
        <v>0</v>
      </c>
      <c r="E23" s="74">
        <f>D22</f>
        <v>0</v>
      </c>
      <c r="F23" s="72">
        <f>'M6'!AW20</f>
        <v>0</v>
      </c>
      <c r="G23" s="79">
        <f>F22</f>
        <v>0</v>
      </c>
      <c r="H23" s="81"/>
      <c r="I23" s="291"/>
      <c r="J23" s="291"/>
      <c r="K23" s="291"/>
      <c r="L23" s="291"/>
      <c r="M23" s="291"/>
      <c r="N23" s="291"/>
      <c r="O23" s="291"/>
      <c r="P23" s="45"/>
    </row>
    <row r="24" spans="1:16" ht="12" thickTop="1" thickBot="1" x14ac:dyDescent="0.2">
      <c r="A24" s="45"/>
      <c r="B24" s="75"/>
      <c r="C24" s="76"/>
      <c r="D24" s="75"/>
      <c r="E24" s="76"/>
      <c r="F24" s="77"/>
      <c r="G24" s="79"/>
      <c r="H24" s="81"/>
      <c r="I24" s="204"/>
      <c r="J24" s="201"/>
      <c r="K24" s="201"/>
      <c r="L24" s="201"/>
      <c r="M24" s="201"/>
      <c r="N24" s="201"/>
      <c r="O24" s="211"/>
      <c r="P24" s="69"/>
    </row>
    <row r="25" spans="1:16" ht="12" thickTop="1" thickBot="1" x14ac:dyDescent="0.2">
      <c r="A25" s="61" t="s">
        <v>37</v>
      </c>
      <c r="B25" s="72"/>
      <c r="C25" s="74"/>
      <c r="D25" s="72"/>
      <c r="E25" s="77"/>
      <c r="F25" s="72"/>
      <c r="G25" s="79"/>
      <c r="H25" s="81"/>
      <c r="I25" s="205" t="s">
        <v>67</v>
      </c>
      <c r="J25" s="201"/>
      <c r="K25" s="201"/>
      <c r="L25" s="201"/>
      <c r="M25" s="201"/>
      <c r="N25" s="201"/>
      <c r="O25" s="211"/>
      <c r="P25" s="69"/>
    </row>
    <row r="26" spans="1:16" ht="12" thickTop="1" thickBot="1" x14ac:dyDescent="0.2">
      <c r="A26" s="62" t="s">
        <v>24</v>
      </c>
      <c r="B26" s="72">
        <f>'M7'!AS10</f>
        <v>56</v>
      </c>
      <c r="C26" s="73" t="s">
        <v>42</v>
      </c>
      <c r="D26" s="96">
        <f>'M7'!AS18</f>
        <v>0</v>
      </c>
      <c r="E26" s="73" t="s">
        <v>42</v>
      </c>
      <c r="F26" s="72">
        <f>'M7'!AW18</f>
        <v>0</v>
      </c>
      <c r="G26" s="79" t="s">
        <v>42</v>
      </c>
      <c r="H26" s="81"/>
      <c r="I26" s="206" t="s">
        <v>24</v>
      </c>
      <c r="J26" s="201" t="e">
        <f>#REF!</f>
        <v>#REF!</v>
      </c>
      <c r="K26" s="201" t="s">
        <v>42</v>
      </c>
      <c r="L26" s="201" t="e">
        <f>#REF!</f>
        <v>#REF!</v>
      </c>
      <c r="M26" s="201" t="s">
        <v>42</v>
      </c>
      <c r="N26" s="201" t="e">
        <f>#REF!</f>
        <v>#REF!</v>
      </c>
      <c r="O26" s="211" t="s">
        <v>42</v>
      </c>
      <c r="P26" s="69"/>
    </row>
    <row r="27" spans="1:16" ht="12" thickTop="1" thickBot="1" x14ac:dyDescent="0.2">
      <c r="A27" s="62" t="s">
        <v>22</v>
      </c>
      <c r="B27" s="72">
        <f>'M7'!AS11</f>
        <v>34</v>
      </c>
      <c r="C27" s="74">
        <f>B26</f>
        <v>56</v>
      </c>
      <c r="D27" s="96">
        <f>'M7'!AS19</f>
        <v>0</v>
      </c>
      <c r="E27" s="74">
        <f>D26</f>
        <v>0</v>
      </c>
      <c r="F27" s="72">
        <f>'M7'!AW19</f>
        <v>0</v>
      </c>
      <c r="G27" s="79">
        <f>F26</f>
        <v>0</v>
      </c>
      <c r="H27" s="81"/>
      <c r="I27" s="206" t="s">
        <v>22</v>
      </c>
      <c r="J27" s="201" t="e">
        <f>#REF!</f>
        <v>#REF!</v>
      </c>
      <c r="K27" s="201" t="e">
        <f>J26</f>
        <v>#REF!</v>
      </c>
      <c r="L27" s="201" t="e">
        <f>#REF!</f>
        <v>#REF!</v>
      </c>
      <c r="M27" s="201" t="e">
        <f>L26</f>
        <v>#REF!</v>
      </c>
      <c r="N27" s="201" t="e">
        <f>#REF!</f>
        <v>#REF!</v>
      </c>
      <c r="O27" s="211" t="e">
        <f>N26</f>
        <v>#REF!</v>
      </c>
      <c r="P27" s="69"/>
    </row>
    <row r="28" spans="1:16" ht="12" thickTop="1" thickBot="1" x14ac:dyDescent="0.2">
      <c r="A28" s="62" t="s">
        <v>23</v>
      </c>
      <c r="B28" s="72">
        <f>'M7'!AS12</f>
        <v>-10</v>
      </c>
      <c r="C28" s="74">
        <f>B27</f>
        <v>34</v>
      </c>
      <c r="D28" s="96">
        <f>'M7'!AS20</f>
        <v>0</v>
      </c>
      <c r="E28" s="74">
        <f>D27</f>
        <v>0</v>
      </c>
      <c r="F28" s="72">
        <f>'M7'!AW20</f>
        <v>0</v>
      </c>
      <c r="G28" s="79">
        <f>F27</f>
        <v>0</v>
      </c>
      <c r="H28" s="81"/>
      <c r="I28" s="206" t="s">
        <v>23</v>
      </c>
      <c r="J28" s="201" t="e">
        <f>#REF!</f>
        <v>#REF!</v>
      </c>
      <c r="K28" s="201" t="e">
        <f>J27</f>
        <v>#REF!</v>
      </c>
      <c r="L28" s="201" t="e">
        <f>#REF!</f>
        <v>#REF!</v>
      </c>
      <c r="M28" s="201" t="e">
        <f>L27</f>
        <v>#REF!</v>
      </c>
      <c r="N28" s="201" t="e">
        <f>#REF!</f>
        <v>#REF!</v>
      </c>
      <c r="O28" s="211" t="e">
        <f>N27</f>
        <v>#REF!</v>
      </c>
      <c r="P28" s="69"/>
    </row>
    <row r="29" spans="1:16" ht="12" thickTop="1" thickBot="1" x14ac:dyDescent="0.2">
      <c r="A29" s="45"/>
      <c r="B29" s="75"/>
      <c r="C29" s="76"/>
      <c r="D29" s="75"/>
      <c r="E29" s="76"/>
      <c r="F29" s="75"/>
      <c r="G29" s="79"/>
      <c r="H29" s="81"/>
      <c r="I29" s="102"/>
      <c r="J29" s="202"/>
      <c r="K29" s="202"/>
      <c r="L29" s="202"/>
      <c r="M29" s="202"/>
      <c r="N29" s="202"/>
      <c r="O29" s="212"/>
      <c r="P29" s="69"/>
    </row>
    <row r="30" spans="1:16" ht="12" thickTop="1" thickBot="1" x14ac:dyDescent="0.2">
      <c r="A30" s="61" t="s">
        <v>38</v>
      </c>
      <c r="B30" s="72"/>
      <c r="C30" s="74"/>
      <c r="D30" s="72"/>
      <c r="E30" s="77"/>
      <c r="F30" s="72"/>
      <c r="G30" s="79"/>
      <c r="H30" s="81"/>
      <c r="I30" s="207"/>
      <c r="J30" s="202"/>
      <c r="K30" s="202"/>
      <c r="L30" s="202"/>
      <c r="M30" s="202"/>
      <c r="N30" s="202"/>
      <c r="O30" s="212"/>
      <c r="P30" s="69"/>
    </row>
    <row r="31" spans="1:16" ht="12" thickTop="1" thickBot="1" x14ac:dyDescent="0.2">
      <c r="A31" s="62" t="s">
        <v>24</v>
      </c>
      <c r="B31" s="72">
        <f>'M8'!AS10</f>
        <v>70</v>
      </c>
      <c r="C31" s="73" t="s">
        <v>42</v>
      </c>
      <c r="D31" s="96">
        <f>'M8'!AS18</f>
        <v>0</v>
      </c>
      <c r="E31" s="73" t="s">
        <v>42</v>
      </c>
      <c r="F31" s="72">
        <f>'M8'!AW18</f>
        <v>0</v>
      </c>
      <c r="G31" s="79" t="s">
        <v>42</v>
      </c>
      <c r="H31" s="81"/>
      <c r="I31" s="208"/>
      <c r="J31" s="202"/>
      <c r="K31" s="203"/>
      <c r="L31" s="202"/>
      <c r="M31" s="203"/>
      <c r="N31" s="202"/>
      <c r="O31" s="212"/>
    </row>
    <row r="32" spans="1:16" ht="12" thickTop="1" thickBot="1" x14ac:dyDescent="0.2">
      <c r="A32" s="62" t="s">
        <v>22</v>
      </c>
      <c r="B32" s="72">
        <f>'M8'!AS11</f>
        <v>42</v>
      </c>
      <c r="C32" s="74">
        <f>B31</f>
        <v>70</v>
      </c>
      <c r="D32" s="96">
        <f>'M8'!AS19</f>
        <v>0</v>
      </c>
      <c r="E32" s="74">
        <f>D31</f>
        <v>0</v>
      </c>
      <c r="F32" s="72">
        <f>'M8'!AW19</f>
        <v>0</v>
      </c>
      <c r="G32" s="79">
        <f>F31</f>
        <v>0</v>
      </c>
      <c r="H32" s="81"/>
      <c r="I32" s="208"/>
      <c r="J32" s="202"/>
      <c r="K32" s="202"/>
      <c r="L32" s="202"/>
      <c r="M32" s="202"/>
      <c r="N32" s="202"/>
      <c r="O32" s="212"/>
    </row>
    <row r="33" spans="1:15" ht="12" thickTop="1" thickBot="1" x14ac:dyDescent="0.2">
      <c r="A33" s="62" t="s">
        <v>23</v>
      </c>
      <c r="B33" s="72">
        <f>'M8'!AS12</f>
        <v>-10</v>
      </c>
      <c r="C33" s="74">
        <f>B32</f>
        <v>42</v>
      </c>
      <c r="D33" s="96">
        <f>'M8'!AS20</f>
        <v>0</v>
      </c>
      <c r="E33" s="74">
        <f>D32</f>
        <v>0</v>
      </c>
      <c r="F33" s="72">
        <f>'M8'!AW20</f>
        <v>0</v>
      </c>
      <c r="G33" s="80">
        <f>F32</f>
        <v>0</v>
      </c>
      <c r="H33" s="81"/>
      <c r="I33" s="208"/>
      <c r="J33" s="202"/>
      <c r="K33" s="202"/>
      <c r="L33" s="202"/>
      <c r="M33" s="202"/>
      <c r="N33" s="202"/>
      <c r="O33" s="212"/>
    </row>
    <row r="34" spans="1:15" ht="12" thickTop="1" thickBot="1" x14ac:dyDescent="0.2">
      <c r="A34" s="59"/>
      <c r="B34" s="58"/>
      <c r="C34" s="58"/>
      <c r="D34" s="58"/>
      <c r="E34" s="58"/>
      <c r="F34" s="58"/>
      <c r="G34" s="60"/>
      <c r="H34" s="81"/>
      <c r="I34" s="209"/>
      <c r="J34" s="210"/>
      <c r="K34" s="210"/>
      <c r="L34" s="210"/>
      <c r="M34" s="210"/>
      <c r="N34" s="210"/>
      <c r="O34" s="213"/>
    </row>
    <row r="35" spans="1:15" ht="11.25" thickTop="1" x14ac:dyDescent="0.15"/>
  </sheetData>
  <mergeCells count="9">
    <mergeCell ref="B1:C1"/>
    <mergeCell ref="A5:G9"/>
    <mergeCell ref="I15:O23"/>
    <mergeCell ref="L4:M4"/>
    <mergeCell ref="D4:E4"/>
    <mergeCell ref="F4:G4"/>
    <mergeCell ref="N4:O4"/>
    <mergeCell ref="J4:K4"/>
    <mergeCell ref="B4:C4"/>
  </mergeCells>
  <conditionalFormatting sqref="D10:D33 E10 E14:E15 E19:E20 E24:E25 E29:E30">
    <cfRule type="cellIs" dxfId="15" priority="9" operator="equal">
      <formula>0</formula>
    </cfRule>
    <cfRule type="cellIs" dxfId="14" priority="11" operator="lessThan">
      <formula>$B10</formula>
    </cfRule>
    <cfRule type="expression" dxfId="13" priority="12">
      <formula>$F10=0</formula>
    </cfRule>
    <cfRule type="cellIs" dxfId="12" priority="13" operator="greaterThanOrEqual">
      <formula>$F10</formula>
    </cfRule>
  </conditionalFormatting>
  <conditionalFormatting sqref="M9:M10 M14 M24:M25 M29:M30 L6:L14 L24:L33">
    <cfRule type="cellIs" dxfId="11" priority="1" operator="equal">
      <formula>0</formula>
    </cfRule>
    <cfRule type="cellIs" dxfId="10" priority="2" operator="lessThan">
      <formula>J6</formula>
    </cfRule>
    <cfRule type="expression" dxfId="9" priority="3">
      <formula>N6=0</formula>
    </cfRule>
    <cfRule type="cellIs" dxfId="8" priority="4" operator="greaterThanOrEqual">
      <formula>N6</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E3</vt:lpstr>
      <vt:lpstr>M4</vt:lpstr>
      <vt:lpstr>E4</vt:lpstr>
      <vt:lpstr>M5</vt:lpstr>
      <vt:lpstr>M6</vt:lpstr>
      <vt:lpstr>M7</vt:lpstr>
      <vt:lpstr>M8</vt:lpstr>
      <vt:lpstr>Result. ond profiel</vt:lpstr>
      <vt:lpstr>Schooloverzicht</vt:lpstr>
      <vt:lpstr>Schooloverzicht OC</vt:lpstr>
      <vt:lpstr>Blad1</vt:lpstr>
      <vt:lpstr>'E3'!Afdrukbereik</vt:lpstr>
      <vt:lpstr>'E4'!Afdrukbereik</vt:lpstr>
      <vt:lpstr>'M4'!Afdrukbereik</vt:lpstr>
      <vt:lpstr>'M5'!Afdrukbereik</vt:lpstr>
      <vt:lpstr>'M6'!Afdrukbereik</vt:lpstr>
      <vt:lpstr>'M7'!Afdrukbereik</vt:lpstr>
      <vt:lpstr>'M8'!Afdrukbereik</vt:lpstr>
      <vt:lpstr>Schooloverzicht!Afdrukbereik</vt:lpstr>
      <vt:lpstr>'Schooloverzicht OC'!Afdrukbereik</vt:lpstr>
    </vt:vector>
  </TitlesOfParts>
  <Company>CEDGroep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Toetsservice</dc:creator>
  <cp:lastModifiedBy>Anneke Landman</cp:lastModifiedBy>
  <cp:lastPrinted>2013-02-07T20:10:28Z</cp:lastPrinted>
  <dcterms:created xsi:type="dcterms:W3CDTF">2009-01-05T12:27:33Z</dcterms:created>
  <dcterms:modified xsi:type="dcterms:W3CDTF">2016-04-14T13:23:43Z</dcterms:modified>
</cp:coreProperties>
</file>